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uackman/Documents/HCC Finances/2026/Budget/"/>
    </mc:Choice>
  </mc:AlternateContent>
  <xr:revisionPtr revIDLastSave="0" documentId="13_ncr:1_{6948ED0D-BAAE-804E-9B23-0F712F8F2E4C}" xr6:coauthVersionLast="47" xr6:coauthVersionMax="47" xr10:uidLastSave="{00000000-0000-0000-0000-000000000000}"/>
  <bookViews>
    <workbookView xWindow="3000" yWindow="940" windowWidth="32740" windowHeight="25100" xr2:uid="{D3349C88-F363-47B0-A3B7-4DAD204B9E49}"/>
  </bookViews>
  <sheets>
    <sheet name="Budget Worksheet" sheetId="2" r:id="rId1"/>
  </sheets>
  <definedNames>
    <definedName name="_xlnm.Print_Area" localSheetId="0">'Budget Worksheet'!$A$1:$M$277</definedName>
    <definedName name="_xlnm.Print_Titles" localSheetId="0">'Budget Worksheet'!$A:$I,'Budget Worksheet'!$1:$1</definedName>
    <definedName name="QB_COLUMN_290" localSheetId="0" hidden="1">'Budget Worksheet'!#REF!</definedName>
    <definedName name="QB_COLUMN_59201" localSheetId="0" hidden="1">'Budget Worksheet'!#REF!</definedName>
    <definedName name="QB_COLUMN_592010" localSheetId="0" hidden="1">'Budget Worksheet'!#REF!</definedName>
    <definedName name="QB_COLUMN_59202" localSheetId="0" hidden="1">'Budget Worksheet'!#REF!</definedName>
    <definedName name="QB_COLUMN_59203" localSheetId="0" hidden="1">'Budget Worksheet'!#REF!</definedName>
    <definedName name="QB_COLUMN_59204" localSheetId="0" hidden="1">'Budget Worksheet'!#REF!</definedName>
    <definedName name="QB_COLUMN_59205" localSheetId="0" hidden="1">'Budget Worksheet'!#REF!</definedName>
    <definedName name="QB_COLUMN_59206" localSheetId="0" hidden="1">'Budget Worksheet'!#REF!</definedName>
    <definedName name="QB_COLUMN_59207" localSheetId="0" hidden="1">'Budget Worksheet'!#REF!</definedName>
    <definedName name="QB_COLUMN_59208" localSheetId="0" hidden="1">'Budget Worksheet'!#REF!</definedName>
    <definedName name="QB_COLUMN_59209" localSheetId="0" hidden="1">'Budget Worksheet'!#REF!</definedName>
    <definedName name="QB_COLUMN_59300" localSheetId="0" hidden="1">'Budget Worksheet'!$K$1</definedName>
    <definedName name="QB_COLUMN_63620" localSheetId="0" hidden="1">'Budget Worksheet'!$M$1</definedName>
    <definedName name="QB_COLUMN_63621" localSheetId="0" hidden="1">'Budget Worksheet'!#REF!</definedName>
    <definedName name="QB_COLUMN_636210" localSheetId="0" hidden="1">'Budget Worksheet'!#REF!</definedName>
    <definedName name="QB_COLUMN_63622" localSheetId="0" hidden="1">'Budget Worksheet'!#REF!</definedName>
    <definedName name="QB_COLUMN_63623" localSheetId="0" hidden="1">'Budget Worksheet'!#REF!</definedName>
    <definedName name="QB_COLUMN_63624" localSheetId="0" hidden="1">'Budget Worksheet'!#REF!</definedName>
    <definedName name="QB_COLUMN_63625" localSheetId="0" hidden="1">'Budget Worksheet'!#REF!</definedName>
    <definedName name="QB_COLUMN_63626" localSheetId="0" hidden="1">'Budget Worksheet'!#REF!</definedName>
    <definedName name="QB_COLUMN_63627" localSheetId="0" hidden="1">'Budget Worksheet'!#REF!</definedName>
    <definedName name="QB_COLUMN_63628" localSheetId="0" hidden="1">'Budget Worksheet'!#REF!</definedName>
    <definedName name="QB_COLUMN_63629" localSheetId="0" hidden="1">'Budget Worksheet'!#REF!</definedName>
    <definedName name="QB_COLUMN_76211" localSheetId="0" hidden="1">'Budget Worksheet'!#REF!</definedName>
    <definedName name="QB_COLUMN_762110" localSheetId="0" hidden="1">'Budget Worksheet'!#REF!</definedName>
    <definedName name="QB_COLUMN_76212" localSheetId="0" hidden="1">'Budget Worksheet'!#REF!</definedName>
    <definedName name="QB_COLUMN_76213" localSheetId="0" hidden="1">'Budget Worksheet'!#REF!</definedName>
    <definedName name="QB_COLUMN_76214" localSheetId="0" hidden="1">'Budget Worksheet'!#REF!</definedName>
    <definedName name="QB_COLUMN_76215" localSheetId="0" hidden="1">'Budget Worksheet'!#REF!</definedName>
    <definedName name="QB_COLUMN_76216" localSheetId="0" hidden="1">'Budget Worksheet'!#REF!</definedName>
    <definedName name="QB_COLUMN_76217" localSheetId="0" hidden="1">'Budget Worksheet'!#REF!</definedName>
    <definedName name="QB_COLUMN_76218" localSheetId="0" hidden="1">'Budget Worksheet'!#REF!</definedName>
    <definedName name="QB_COLUMN_76219" localSheetId="0" hidden="1">'Budget Worksheet'!#REF!</definedName>
    <definedName name="QB_COLUMN_76310" localSheetId="0" hidden="1">'Budget Worksheet'!#REF!</definedName>
    <definedName name="QB_DATA_0" localSheetId="0" hidden="1">'Budget Worksheet'!$3:$3,'Budget Worksheet'!#REF!,'Budget Worksheet'!$10:$10,'Budget Worksheet'!#REF!,'Budget Worksheet'!$11:$11,'Budget Worksheet'!$13:$13,'Budget Worksheet'!$14:$14,'Budget Worksheet'!$15:$15,'Budget Worksheet'!$18:$18,'Budget Worksheet'!$19:$19,'Budget Worksheet'!$20:$20,'Budget Worksheet'!$21:$21,'Budget Worksheet'!$22:$22,'Budget Worksheet'!$24:$24,'Budget Worksheet'!$25:$25,'Budget Worksheet'!$26:$26</definedName>
    <definedName name="QB_DATA_1" localSheetId="0" hidden="1">'Budget Worksheet'!$29:$29,'Budget Worksheet'!$30:$30,'Budget Worksheet'!$31:$31,'Budget Worksheet'!$34:$34,'Budget Worksheet'!$35:$35,'Budget Worksheet'!$36:$36,'Budget Worksheet'!$38:$38,'Budget Worksheet'!$42:$42,'Budget Worksheet'!$43:$43,'Budget Worksheet'!$44:$44,'Budget Worksheet'!$49:$49,'Budget Worksheet'!$50:$50,'Budget Worksheet'!$53:$53,'Budget Worksheet'!$54:$54,'Budget Worksheet'!$55:$55,'Budget Worksheet'!$56:$56</definedName>
    <definedName name="QB_DATA_2" localSheetId="0" hidden="1">'Budget Worksheet'!$59:$59,'Budget Worksheet'!$60:$60,'Budget Worksheet'!$65:$65,'Budget Worksheet'!$66:$66,'Budget Worksheet'!$67:$67,'Budget Worksheet'!$69:$69,'Budget Worksheet'!$70:$70,'Budget Worksheet'!#REF!,'Budget Worksheet'!$72:$72,'Budget Worksheet'!$73:$73,'Budget Worksheet'!#REF!,'Budget Worksheet'!$75:$75,'Budget Worksheet'!$76:$76,'Budget Worksheet'!$77:$77,'Budget Worksheet'!$78:$78,'Budget Worksheet'!$83:$83</definedName>
    <definedName name="QB_DATA_3" localSheetId="0" hidden="1">'Budget Worksheet'!$84:$84,'Budget Worksheet'!$85:$85,'Budget Worksheet'!$88:$88,'Budget Worksheet'!$91:$91,'Budget Worksheet'!$94:$94,'Budget Worksheet'!$98:$98,'Budget Worksheet'!#REF!,'Budget Worksheet'!#REF!,'Budget Worksheet'!#REF!,'Budget Worksheet'!#REF!,'Budget Worksheet'!$108:$108,'Budget Worksheet'!$109:$109,'Budget Worksheet'!$110:$110,'Budget Worksheet'!$111:$111,'Budget Worksheet'!#REF!,'Budget Worksheet'!$125:$125</definedName>
    <definedName name="QB_DATA_4" localSheetId="0" hidden="1">'Budget Worksheet'!$126:$126,'Budget Worksheet'!#REF!,'Budget Worksheet'!$127:$127,'Budget Worksheet'!$132:$132,'Budget Worksheet'!$134:$134,'Budget Worksheet'!#REF!,'Budget Worksheet'!$136:$136,'Budget Worksheet'!$139:$139,'Budget Worksheet'!$135:$135,'Budget Worksheet'!#REF!,'Budget Worksheet'!#REF!,'Budget Worksheet'!#REF!,'Budget Worksheet'!#REF!,'Budget Worksheet'!#REF!,'Budget Worksheet'!$143:$143,'Budget Worksheet'!$144:$144</definedName>
    <definedName name="QB_DATA_5" localSheetId="0" hidden="1">'Budget Worksheet'!$145:$145,'Budget Worksheet'!$146:$146,'Budget Worksheet'!$149:$149,'Budget Worksheet'!#REF!,'Budget Worksheet'!$150:$150,'Budget Worksheet'!$151:$151,'Budget Worksheet'!$152:$152,'Budget Worksheet'!$165:$165,'Budget Worksheet'!$166:$166,'Budget Worksheet'!$167:$167,'Budget Worksheet'!$168:$168,'Budget Worksheet'!$172:$172,'Budget Worksheet'!#REF!,'Budget Worksheet'!$177:$177,'Budget Worksheet'!$178:$178,'Budget Worksheet'!$179:$179</definedName>
    <definedName name="QB_DATA_6" localSheetId="0" hidden="1">'Budget Worksheet'!$180:$180,'Budget Worksheet'!$185:$185,'Budget Worksheet'!$184:$184,'Budget Worksheet'!#REF!,'Budget Worksheet'!$189:$189,'Budget Worksheet'!$190:$190,'Budget Worksheet'!$193:$193,'Budget Worksheet'!$194:$194,'Budget Worksheet'!$181:$181,'Budget Worksheet'!$198:$198,'Budget Worksheet'!$199:$199,'Budget Worksheet'!#REF!,'Budget Worksheet'!$201:$201,'Budget Worksheet'!$206:$206,'Budget Worksheet'!$207:$207,'Budget Worksheet'!$182:$182</definedName>
    <definedName name="QB_DATA_7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DATA_8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DATA_9" localSheetId="0" hidden="1">'Budget Worksheet'!#REF!</definedName>
    <definedName name="QB_FORMULA_0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Worksheet'!$K$3,'Budget Worksheet'!#REF!,'Budget Worksheet'!$M$3,'Budget Worksheet'!#REF!,'Budget Worksheet'!#REF!,'Budget Worksheet'!#REF!</definedName>
    <definedName name="QB_FORMULA_1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0" localSheetId="0" hidden="1">'Budget Worksheet'!#REF!,'Budget Worksheet'!#REF!,'Budget Worksheet'!#REF!,'Budget Worksheet'!#REF!,'Budget Worksheet'!#REF!,'Budget Worksheet'!#REF!,'Budget Worksheet'!#REF!,'Budget Worksheet'!$K$15,'Budget Worksheet'!#REF!,'Budget Worksheet'!$M$15,'Budget Worksheet'!#REF!,'Budget Worksheet'!#REF!,'Budget Worksheet'!#REF!,'Budget Worksheet'!#REF!,'Budget Worksheet'!#REF!,'Budget Worksheet'!#REF!</definedName>
    <definedName name="QB_FORMULA_100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01" localSheetId="0" hidden="1">'Budget Worksheet'!#REF!,'Budget Worksheet'!#REF!,'Budget Worksheet'!#REF!,'Budget Worksheet'!#REF!,'Budget Worksheet'!#REF!,'Budget Worksheet'!$K$125,'Budget Worksheet'!#REF!,'Budget Worksheet'!$M$125,'Budget Worksheet'!#REF!,'Budget Worksheet'!#REF!,'Budget Worksheet'!#REF!,'Budget Worksheet'!#REF!,'Budget Worksheet'!#REF!,'Budget Worksheet'!#REF!,'Budget Worksheet'!#REF!,'Budget Worksheet'!#REF!</definedName>
    <definedName name="QB_FORMULA_102" localSheetId="0" hidden="1">'Budget Worksheet'!#REF!,'Budget Worksheet'!#REF!,'Budget Worksheet'!$K$126,'Budget Worksheet'!#REF!,'Budget Worksheet'!$M$126,'Budget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03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Worksheet'!$K$127,'Budget Worksheet'!#REF!,'Budget Worksheet'!$M$127,'Budget Worksheet'!#REF!</definedName>
    <definedName name="QB_FORMULA_104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05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Worksheet'!$K$128,'Budget Worksheet'!#REF!,'Budget Worksheet'!$M$128</definedName>
    <definedName name="QB_FORMULA_106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07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Worksheet'!$K$129,'Budget Worksheet'!#REF!</definedName>
    <definedName name="QB_FORMULA_108" localSheetId="0" hidden="1">'Budget Worksheet'!$M$129,'Budget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09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Worksheet'!$K$130</definedName>
    <definedName name="QB_FORMULA_11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10" localSheetId="0" hidden="1">'Budget Worksheet'!#REF!,'Budget Worksheet'!$M$130,'Budget Worksheet'!#REF!,'Budget Worksheet'!#REF!,'Budget Worksheet'!#REF!,'Budget Worksheet'!#REF!,'Budget Worksheet'!#REF!,'Budget Worksheet'!#REF!,'Budget Worksheet'!#REF!,'Budget Worksheet'!#REF!,'Budget Worksheet'!#REF!,'Budget Worksheet'!#REF!,'Budget Worksheet'!$K$132,'Budget Worksheet'!#REF!,'Budget Worksheet'!$M$132,'Budget Worksheet'!#REF!</definedName>
    <definedName name="QB_FORMULA_111" localSheetId="0" hidden="1">'Budget Worksheet'!#REF!,'Budget Worksheet'!#REF!,'Budget Worksheet'!#REF!,'Budget Worksheet'!#REF!,'Budget Worksheet'!#REF!,'Budget Worksheet'!#REF!,'Budget Worksheet'!#REF!,'Budget Worksheet'!#REF!,'Budget Worksheet'!#REF!,'Budget Worksheet'!$K$134,'Budget Worksheet'!#REF!,'Budget Worksheet'!$M$134,'Budget Worksheet'!#REF!,'Budget Worksheet'!#REF!,'Budget Worksheet'!#REF!,'Budget Worksheet'!#REF!</definedName>
    <definedName name="QB_FORMULA_112" localSheetId="0" hidden="1">'Budget Worksheet'!#REF!,'Budget Worksheet'!#REF!,'Budget Worksheet'!#REF!,'Budget Worksheet'!#REF!,'Budget Worksheet'!#REF!,'Budget Worksheet'!#REF!,'Budget Worksheet'!#REF!,'Budget Worksheet'!$K$136,'Budget Worksheet'!#REF!,'Budget Worksheet'!$M$136,'Budget Worksheet'!#REF!,'Budget Worksheet'!#REF!,'Budget Worksheet'!#REF!,'Budget Worksheet'!#REF!,'Budget Worksheet'!#REF!,'Budget Worksheet'!#REF!</definedName>
    <definedName name="QB_FORMULA_113" localSheetId="0" hidden="1">'Budget Worksheet'!#REF!,'Budget Worksheet'!#REF!,'Budget Worksheet'!#REF!,'Budget Worksheet'!#REF!,'Budget Worksheet'!$K$139,'Budget Worksheet'!#REF!,'Budget Worksheet'!$M$139,'Budget Worksheet'!#REF!,'Budget Worksheet'!#REF!,'Budget Worksheet'!#REF!,'Budget Worksheet'!#REF!,'Budget Worksheet'!#REF!,'Budget Worksheet'!#REF!,'Budget Worksheet'!#REF!,'Budget Worksheet'!#REF!,'Budget Worksheet'!#REF!</definedName>
    <definedName name="QB_FORMULA_114" localSheetId="0" hidden="1">'Budget Worksheet'!#REF!,'Budget Worksheet'!$K$135,'Budget Worksheet'!#REF!,'Budget Worksheet'!$M$135,'Budget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15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16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Worksheet'!$K$140</definedName>
    <definedName name="QB_FORMULA_117" localSheetId="0" hidden="1">'Budget Worksheet'!#REF!,'Budget Worksheet'!$M$140,'Budget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18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19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2" localSheetId="0" hidden="1">'Budget Worksheet'!#REF!,'Budget Worksheet'!#REF!,'Budget Worksheet'!#REF!,'Budget Worksheet'!#REF!,'Budget Worksheet'!#REF!,'Budget Worksheet'!#REF!,'Budget Worksheet'!#REF!,'Budget Worksheet'!#REF!,'Budget Worksheet'!$K$16,'Budget Worksheet'!#REF!,'Budget Worksheet'!$M$16,'Budget Worksheet'!#REF!,'Budget Worksheet'!#REF!,'Budget Worksheet'!#REF!,'Budget Worksheet'!#REF!,'Budget Worksheet'!#REF!</definedName>
    <definedName name="QB_FORMULA_120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21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22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23" localSheetId="0" hidden="1">'Budget Worksheet'!#REF!,'Budget Worksheet'!$K$143,'Budget Worksheet'!#REF!,'Budget Worksheet'!$M$143,'Budget Worksheet'!#REF!,'Budget Worksheet'!#REF!,'Budget Worksheet'!#REF!,'Budget Worksheet'!#REF!,'Budget Worksheet'!#REF!,'Budget Worksheet'!#REF!,'Budget Worksheet'!#REF!,'Budget Worksheet'!#REF!,'Budget Worksheet'!#REF!,'Budget Worksheet'!#REF!,'Budget Worksheet'!$K$144,'Budget Worksheet'!#REF!</definedName>
    <definedName name="QB_FORMULA_124" localSheetId="0" hidden="1">'Budget Worksheet'!$M$144,'Budget Worksheet'!#REF!,'Budget Worksheet'!#REF!,'Budget Worksheet'!#REF!,'Budget Worksheet'!#REF!,'Budget Worksheet'!#REF!,'Budget Worksheet'!#REF!,'Budget Worksheet'!#REF!,'Budget Worksheet'!#REF!,'Budget Worksheet'!#REF!,'Budget Worksheet'!#REF!,'Budget Worksheet'!$K$145,'Budget Worksheet'!#REF!,'Budget Worksheet'!$M$145,'Budget Worksheet'!#REF!,'Budget Worksheet'!#REF!</definedName>
    <definedName name="QB_FORMULA_125" localSheetId="0" hidden="1">'Budget Worksheet'!#REF!,'Budget Worksheet'!#REF!,'Budget Worksheet'!#REF!,'Budget Worksheet'!#REF!,'Budget Worksheet'!#REF!,'Budget Worksheet'!#REF!,'Budget Worksheet'!#REF!,'Budget Worksheet'!#REF!,'Budget Worksheet'!$K$146,'Budget Worksheet'!#REF!,'Budget Worksheet'!$M$146,'Budget Worksheet'!#REF!,'Budget Worksheet'!#REF!,'Budget Worksheet'!#REF!,'Budget Worksheet'!#REF!,'Budget Worksheet'!#REF!</definedName>
    <definedName name="QB_FORMULA_126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27" localSheetId="0" hidden="1">'Budget Worksheet'!#REF!,'Budget Worksheet'!#REF!,'Budget Worksheet'!#REF!,'Budget Worksheet'!#REF!,'Budget Worksheet'!#REF!,'Budget Worksheet'!#REF!,'Budget Worksheet'!#REF!,'Budget Worksheet'!#REF!,'Budget Worksheet'!#REF!,'Budget Worksheet'!$K$147,'Budget Worksheet'!#REF!,'Budget Worksheet'!$M$147,'Budget Worksheet'!#REF!,'Budget Worksheet'!#REF!,'Budget Worksheet'!#REF!,'Budget Worksheet'!#REF!</definedName>
    <definedName name="QB_FORMULA_128" localSheetId="0" hidden="1">'Budget Worksheet'!#REF!,'Budget Worksheet'!#REF!,'Budget Worksheet'!#REF!,'Budget Worksheet'!#REF!,'Budget Worksheet'!#REF!,'Budget Worksheet'!#REF!,'Budget Worksheet'!$K$149,'Budget Worksheet'!#REF!,'Budget Worksheet'!$M$149,'Budget Worksheet'!#REF!,'Budget Worksheet'!#REF!,'Budget Worksheet'!#REF!,'Budget Worksheet'!#REF!,'Budget Worksheet'!#REF!,'Budget Worksheet'!#REF!,'Budget Worksheet'!#REF!</definedName>
    <definedName name="QB_FORMULA_129" localSheetId="0" hidden="1">'Budget Worksheet'!#REF!,'Budget Worksheet'!#REF!,'Budget Worksheet'!#REF!,'Budget Worksheet'!#REF!,'Budget Worksheet'!$K$150,'Budget Worksheet'!#REF!,'Budget Worksheet'!$M$150,'Budget Worksheet'!#REF!,'Budget Worksheet'!#REF!,'Budget Worksheet'!#REF!,'Budget Worksheet'!#REF!,'Budget Worksheet'!#REF!,'Budget Worksheet'!#REF!,'Budget Worksheet'!#REF!,'Budget Worksheet'!#REF!,'Budget Worksheet'!#REF!</definedName>
    <definedName name="QB_FORMULA_13" localSheetId="0" hidden="1">'Budget Worksheet'!#REF!,'Budget Worksheet'!#REF!,'Budget Worksheet'!#REF!,'Budget Worksheet'!#REF!,'Budget Worksheet'!#REF!,'Budget Worksheet'!$K$18,'Budget Worksheet'!#REF!,'Budget Worksheet'!$M$18,'Budget Worksheet'!#REF!,'Budget Worksheet'!#REF!,'Budget Worksheet'!#REF!,'Budget Worksheet'!#REF!,'Budget Worksheet'!#REF!,'Budget Worksheet'!#REF!,'Budget Worksheet'!#REF!,'Budget Worksheet'!#REF!</definedName>
    <definedName name="QB_FORMULA_130" localSheetId="0" hidden="1">'Budget Worksheet'!#REF!,'Budget Worksheet'!$K$151,'Budget Worksheet'!#REF!,'Budget Worksheet'!$M$151,'Budget Worksheet'!#REF!,'Budget Worksheet'!#REF!,'Budget Worksheet'!#REF!,'Budget Worksheet'!#REF!,'Budget Worksheet'!#REF!,'Budget Worksheet'!#REF!,'Budget Worksheet'!#REF!,'Budget Worksheet'!#REF!,'Budget Worksheet'!#REF!,'Budget Worksheet'!#REF!,'Budget Worksheet'!$K$152,'Budget Worksheet'!#REF!</definedName>
    <definedName name="QB_FORMULA_131" localSheetId="0" hidden="1">'Budget Worksheet'!$M$152,'Budget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32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Worksheet'!$K$153</definedName>
    <definedName name="QB_FORMULA_133" localSheetId="0" hidden="1">'Budget Worksheet'!#REF!,'Budget Worksheet'!$M$153,'Budget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34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35" localSheetId="0" hidden="1">'Budget Worksheet'!$K$160,'Budget Worksheet'!#REF!,'Budget Worksheet'!$M$160,'Budget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36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37" localSheetId="0" hidden="1">'Budget Worksheet'!#REF!,'Budget Worksheet'!$K$161,'Budget Worksheet'!#REF!,'Budget Worksheet'!$M$161,'Budget Worksheet'!#REF!,'Budget Worksheet'!#REF!,'Budget Worksheet'!#REF!,'Budget Worksheet'!#REF!,'Budget Worksheet'!#REF!,'Budget Worksheet'!#REF!,'Budget Worksheet'!#REF!,'Budget Worksheet'!#REF!,'Budget Worksheet'!#REF!,'Budget Worksheet'!#REF!,'Budget Worksheet'!$K$165,'Budget Worksheet'!#REF!</definedName>
    <definedName name="QB_FORMULA_138" localSheetId="0" hidden="1">'Budget Worksheet'!$M$165,'Budget Worksheet'!#REF!,'Budget Worksheet'!#REF!,'Budget Worksheet'!#REF!,'Budget Worksheet'!#REF!,'Budget Worksheet'!#REF!,'Budget Worksheet'!#REF!,'Budget Worksheet'!#REF!,'Budget Worksheet'!#REF!,'Budget Worksheet'!#REF!,'Budget Worksheet'!#REF!,'Budget Worksheet'!$K$166,'Budget Worksheet'!#REF!,'Budget Worksheet'!$M$166,'Budget Worksheet'!#REF!,'Budget Worksheet'!#REF!</definedName>
    <definedName name="QB_FORMULA_139" localSheetId="0" hidden="1">'Budget Worksheet'!#REF!,'Budget Worksheet'!#REF!,'Budget Worksheet'!#REF!,'Budget Worksheet'!#REF!,'Budget Worksheet'!#REF!,'Budget Worksheet'!#REF!,'Budget Worksheet'!#REF!,'Budget Worksheet'!#REF!,'Budget Worksheet'!$K$167,'Budget Worksheet'!#REF!,'Budget Worksheet'!$M$167,'Budget Worksheet'!#REF!,'Budget Worksheet'!#REF!,'Budget Worksheet'!#REF!,'Budget Worksheet'!#REF!,'Budget Worksheet'!#REF!</definedName>
    <definedName name="QB_FORMULA_14" localSheetId="0" hidden="1">'Budget Worksheet'!#REF!,'Budget Worksheet'!#REF!,'Budget Worksheet'!$K$19,'Budget Worksheet'!#REF!,'Budget Worksheet'!$M$19,'Budget Worksheet'!#REF!,'Budget Worksheet'!#REF!,'Budget Worksheet'!#REF!,'Budget Worksheet'!#REF!,'Budget Worksheet'!#REF!,'Budget Worksheet'!#REF!,'Budget Worksheet'!#REF!,'Budget Worksheet'!#REF!,'Budget Worksheet'!#REF!,'Budget Worksheet'!#REF!,'Budget Worksheet'!$K$20</definedName>
    <definedName name="QB_FORMULA_140" localSheetId="0" hidden="1">'Budget Worksheet'!#REF!,'Budget Worksheet'!#REF!,'Budget Worksheet'!#REF!,'Budget Worksheet'!#REF!,'Budget Worksheet'!#REF!,'Budget Worksheet'!$K$168,'Budget Worksheet'!#REF!,'Budget Worksheet'!$M$168,'Budget Worksheet'!#REF!,'Budget Worksheet'!#REF!,'Budget Worksheet'!#REF!,'Budget Worksheet'!#REF!,'Budget Worksheet'!#REF!,'Budget Worksheet'!#REF!,'Budget Worksheet'!#REF!,'Budget Worksheet'!#REF!</definedName>
    <definedName name="QB_FORMULA_141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42" localSheetId="0" hidden="1">'Budget Worksheet'!#REF!,'Budget Worksheet'!#REF!,'Budget Worksheet'!#REF!,'Budget Worksheet'!#REF!,'Budget Worksheet'!#REF!,'Budget Worksheet'!#REF!,'Budget Worksheet'!$K$169,'Budget Worksheet'!#REF!,'Budget Worksheet'!$M$169,'Budget Worksheet'!#REF!,'Budget Worksheet'!#REF!,'Budget Worksheet'!#REF!,'Budget Worksheet'!#REF!,'Budget Worksheet'!#REF!,'Budget Worksheet'!#REF!,'Budget Worksheet'!#REF!</definedName>
    <definedName name="QB_FORMULA_143" localSheetId="0" hidden="1">'Budget Worksheet'!#REF!,'Budget Worksheet'!#REF!,'Budget Worksheet'!#REF!,'Budget Worksheet'!$K$172,'Budget Worksheet'!#REF!,'Budget Worksheet'!$M$172,'Budget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44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45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46" localSheetId="0" hidden="1">'Budget Worksheet'!#REF!,'Budget Worksheet'!$K$173,'Budget Worksheet'!#REF!,'Budget Worksheet'!$M$173,'Budget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47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48" localSheetId="0" hidden="1">'Budget Worksheet'!#REF!,'Budget Worksheet'!#REF!,'Budget Worksheet'!$K$174,'Budget Worksheet'!#REF!,'Budget Worksheet'!$M$174,'Budget Worksheet'!#REF!,'Budget Worksheet'!#REF!,'Budget Worksheet'!#REF!,'Budget Worksheet'!#REF!,'Budget Worksheet'!#REF!,'Budget Worksheet'!#REF!,'Budget Worksheet'!#REF!,'Budget Worksheet'!#REF!,'Budget Worksheet'!#REF!,'Budget Worksheet'!#REF!,'Budget Worksheet'!$K$177</definedName>
    <definedName name="QB_FORMULA_149" localSheetId="0" hidden="1">'Budget Worksheet'!#REF!,'Budget Worksheet'!$M$177,'Budget Worksheet'!#REF!,'Budget Worksheet'!#REF!,'Budget Worksheet'!#REF!,'Budget Worksheet'!#REF!,'Budget Worksheet'!#REF!,'Budget Worksheet'!#REF!,'Budget Worksheet'!#REF!,'Budget Worksheet'!#REF!,'Budget Worksheet'!#REF!,'Budget Worksheet'!#REF!,'Budget Worksheet'!$K$178,'Budget Worksheet'!#REF!,'Budget Worksheet'!$M$178,'Budget Worksheet'!#REF!</definedName>
    <definedName name="QB_FORMULA_15" localSheetId="0" hidden="1">'Budget Worksheet'!#REF!,'Budget Worksheet'!$M$20,'Budget Worksheet'!#REF!,'Budget Worksheet'!#REF!,'Budget Worksheet'!#REF!,'Budget Worksheet'!#REF!,'Budget Worksheet'!#REF!,'Budget Worksheet'!#REF!,'Budget Worksheet'!#REF!,'Budget Worksheet'!#REF!,'Budget Worksheet'!#REF!,'Budget Worksheet'!#REF!,'Budget Worksheet'!$K$21,'Budget Worksheet'!#REF!,'Budget Worksheet'!$M$21,'Budget Worksheet'!#REF!</definedName>
    <definedName name="QB_FORMULA_150" localSheetId="0" hidden="1">'Budget Worksheet'!#REF!,'Budget Worksheet'!#REF!,'Budget Worksheet'!#REF!,'Budget Worksheet'!#REF!,'Budget Worksheet'!#REF!,'Budget Worksheet'!#REF!,'Budget Worksheet'!#REF!,'Budget Worksheet'!#REF!,'Budget Worksheet'!#REF!,'Budget Worksheet'!$K$179,'Budget Worksheet'!#REF!,'Budget Worksheet'!$M$179,'Budget Worksheet'!#REF!,'Budget Worksheet'!#REF!,'Budget Worksheet'!#REF!,'Budget Worksheet'!#REF!</definedName>
    <definedName name="QB_FORMULA_151" localSheetId="0" hidden="1">'Budget Worksheet'!#REF!,'Budget Worksheet'!#REF!,'Budget Worksheet'!#REF!,'Budget Worksheet'!#REF!,'Budget Worksheet'!#REF!,'Budget Worksheet'!#REF!,'Budget Worksheet'!$K$180,'Budget Worksheet'!#REF!,'Budget Worksheet'!$M$180,'Budget Worksheet'!#REF!,'Budget Worksheet'!#REF!,'Budget Worksheet'!#REF!,'Budget Worksheet'!#REF!,'Budget Worksheet'!#REF!,'Budget Worksheet'!#REF!,'Budget Worksheet'!#REF!</definedName>
    <definedName name="QB_FORMULA_152" localSheetId="0" hidden="1">'Budget Worksheet'!#REF!,'Budget Worksheet'!#REF!,'Budget Worksheet'!#REF!,'Budget Worksheet'!$K$185,'Budget Worksheet'!#REF!,'Budget Worksheet'!$M$185,'Budget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53" localSheetId="0" hidden="1">'Budget Worksheet'!$K$184,'Budget Worksheet'!#REF!,'Budget Worksheet'!$M$184,'Budget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54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Worksheet'!$K$189,'Budget Worksheet'!#REF!,'Budget Worksheet'!$M$189,'Budget Worksheet'!#REF!,'Budget Worksheet'!#REF!,'Budget Worksheet'!#REF!</definedName>
    <definedName name="QB_FORMULA_155" localSheetId="0" hidden="1">'Budget Worksheet'!#REF!,'Budget Worksheet'!#REF!,'Budget Worksheet'!#REF!,'Budget Worksheet'!#REF!,'Budget Worksheet'!#REF!,'Budget Worksheet'!#REF!,'Budget Worksheet'!#REF!,'Budget Worksheet'!$K$190,'Budget Worksheet'!#REF!,'Budget Worksheet'!$M$190,'Budget Worksheet'!#REF!,'Budget Worksheet'!#REF!,'Budget Worksheet'!#REF!,'Budget Worksheet'!#REF!,'Budget Worksheet'!#REF!,'Budget Worksheet'!#REF!</definedName>
    <definedName name="QB_FORMULA_156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57" localSheetId="0" hidden="1">'Budget Worksheet'!#REF!,'Budget Worksheet'!#REF!,'Budget Worksheet'!#REF!,'Budget Worksheet'!#REF!,'Budget Worksheet'!#REF!,'Budget Worksheet'!#REF!,'Budget Worksheet'!#REF!,'Budget Worksheet'!#REF!,'Budget Worksheet'!$K$191,'Budget Worksheet'!#REF!,'Budget Worksheet'!$M$191,'Budget Worksheet'!#REF!,'Budget Worksheet'!#REF!,'Budget Worksheet'!#REF!,'Budget Worksheet'!#REF!,'Budget Worksheet'!#REF!</definedName>
    <definedName name="QB_FORMULA_158" localSheetId="0" hidden="1">'Budget Worksheet'!#REF!,'Budget Worksheet'!#REF!,'Budget Worksheet'!#REF!,'Budget Worksheet'!#REF!,'Budget Worksheet'!#REF!,'Budget Worksheet'!$K$193,'Budget Worksheet'!#REF!,'Budget Worksheet'!$M$193,'Budget Worksheet'!#REF!,'Budget Worksheet'!#REF!,'Budget Worksheet'!#REF!,'Budget Worksheet'!#REF!,'Budget Worksheet'!#REF!,'Budget Worksheet'!#REF!,'Budget Worksheet'!#REF!,'Budget Worksheet'!#REF!</definedName>
    <definedName name="QB_FORMULA_159" localSheetId="0" hidden="1">'Budget Worksheet'!#REF!,'Budget Worksheet'!#REF!,'Budget Worksheet'!$K$194,'Budget Worksheet'!#REF!,'Budget Worksheet'!$M$194,'Budget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6" localSheetId="0" hidden="1">'Budget Worksheet'!#REF!,'Budget Worksheet'!#REF!,'Budget Worksheet'!#REF!,'Budget Worksheet'!#REF!,'Budget Worksheet'!#REF!,'Budget Worksheet'!#REF!,'Budget Worksheet'!#REF!,'Budget Worksheet'!#REF!,'Budget Worksheet'!#REF!,'Budget Worksheet'!$K$22,'Budget Worksheet'!#REF!,'Budget Worksheet'!$M$22,'Budget Worksheet'!#REF!,'Budget Worksheet'!#REF!,'Budget Worksheet'!#REF!,'Budget Worksheet'!#REF!</definedName>
    <definedName name="QB_FORMULA_160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61" localSheetId="0" hidden="1">'Budget Worksheet'!#REF!,'Budget Worksheet'!#REF!,'Budget Worksheet'!#REF!,'Budget Worksheet'!$K$195,'Budget Worksheet'!#REF!,'Budget Worksheet'!$M$195,'Budget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62" localSheetId="0" hidden="1">'Budget Worksheet'!$K$181,'Budget Worksheet'!#REF!,'Budget Worksheet'!$M$181,'Budget Worksheet'!#REF!,'Budget Worksheet'!#REF!,'Budget Worksheet'!#REF!,'Budget Worksheet'!#REF!,'Budget Worksheet'!#REF!,'Budget Worksheet'!#REF!,'Budget Worksheet'!#REF!,'Budget Worksheet'!#REF!,'Budget Worksheet'!#REF!,'Budget Worksheet'!#REF!,'Budget Worksheet'!$K$198,'Budget Worksheet'!#REF!,'Budget Worksheet'!$M$198</definedName>
    <definedName name="QB_FORMULA_163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Worksheet'!$K$199,'Budget Worksheet'!#REF!,'Budget Worksheet'!$M$199,'Budget Worksheet'!#REF!,'Budget Worksheet'!#REF!,'Budget Worksheet'!#REF!</definedName>
    <definedName name="QB_FORMULA_164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65" localSheetId="0" hidden="1">'Budget Worksheet'!#REF!,'Budget Worksheet'!#REF!,'Budget Worksheet'!#REF!,'Budget Worksheet'!#REF!,'Budget Worksheet'!$K$201,'Budget Worksheet'!#REF!,'Budget Worksheet'!$M$201,'Budget Worksheet'!#REF!,'Budget Worksheet'!#REF!,'Budget Worksheet'!#REF!,'Budget Worksheet'!#REF!,'Budget Worksheet'!#REF!,'Budget Worksheet'!#REF!,'Budget Worksheet'!#REF!,'Budget Worksheet'!#REF!,'Budget Worksheet'!#REF!</definedName>
    <definedName name="QB_FORMULA_166" localSheetId="0" hidden="1">'Budget Worksheet'!#REF!,'Budget Worksheet'!$K$206,'Budget Worksheet'!#REF!,'Budget Worksheet'!$M$206,'Budget Worksheet'!#REF!,'Budget Worksheet'!#REF!,'Budget Worksheet'!#REF!,'Budget Worksheet'!#REF!,'Budget Worksheet'!#REF!,'Budget Worksheet'!#REF!,'Budget Worksheet'!#REF!,'Budget Worksheet'!#REF!,'Budget Worksheet'!#REF!,'Budget Worksheet'!#REF!,'Budget Worksheet'!$K$207,'Budget Worksheet'!#REF!</definedName>
    <definedName name="QB_FORMULA_167" localSheetId="0" hidden="1">'Budget Worksheet'!$M$207,'Budget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68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Worksheet'!$K$208</definedName>
    <definedName name="QB_FORMULA_169" localSheetId="0" hidden="1">'Budget Worksheet'!#REF!,'Budget Worksheet'!$M$208,'Budget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7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70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71" localSheetId="0" hidden="1">'Budget Worksheet'!$K$209,'Budget Worksheet'!#REF!,'Budget Worksheet'!$M$209,'Budget Worksheet'!$K$182,'Budget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72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73" localSheetId="0" hidden="1">'Budget Worksheet'!#REF!,'Budget Worksheet'!#REF!,'Budget Worksheet'!$K$210,'Budget Worksheet'!#REF!,'Budget Worksheet'!$M$210,'Budget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74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75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76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77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78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79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8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Worksheet'!$K$23,'Budget Worksheet'!#REF!,'Budget Worksheet'!$M$23,'Budget Worksheet'!#REF!,'Budget Worksheet'!#REF!,'Budget Worksheet'!#REF!</definedName>
    <definedName name="QB_FORMULA_180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81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82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83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84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85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86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87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88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89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9" localSheetId="0" hidden="1">'Budget Worksheet'!#REF!,'Budget Worksheet'!#REF!,'Budget Worksheet'!#REF!,'Budget Worksheet'!#REF!,'Budget Worksheet'!#REF!,'Budget Worksheet'!#REF!,'Budget Worksheet'!#REF!,'Budget Worksheet'!$K$24,'Budget Worksheet'!#REF!,'Budget Worksheet'!$M$24,'Budget Worksheet'!#REF!,'Budget Worksheet'!#REF!,'Budget Worksheet'!#REF!,'Budget Worksheet'!#REF!,'Budget Worksheet'!#REF!,'Budget Worksheet'!#REF!</definedName>
    <definedName name="QB_FORMULA_190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91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92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93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94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95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96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97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98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199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2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20" localSheetId="0" hidden="1">'Budget Worksheet'!#REF!,'Budget Worksheet'!#REF!,'Budget Worksheet'!#REF!,'Budget Worksheet'!#REF!,'Budget Worksheet'!$K$25,'Budget Worksheet'!#REF!,'Budget Worksheet'!$M$25,'Budget Worksheet'!#REF!,'Budget Worksheet'!#REF!,'Budget Worksheet'!#REF!,'Budget Worksheet'!#REF!,'Budget Worksheet'!#REF!,'Budget Worksheet'!#REF!,'Budget Worksheet'!#REF!,'Budget Worksheet'!#REF!,'Budget Worksheet'!#REF!</definedName>
    <definedName name="QB_FORMULA_200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201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202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203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204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205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206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207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208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209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21" localSheetId="0" hidden="1">'Budget Worksheet'!#REF!,'Budget Worksheet'!$K$26,'Budget Worksheet'!#REF!,'Budget Worksheet'!$M$26,'Budget Worksheet'!#REF!,'Budget Worksheet'!#REF!,'Budget Worksheet'!#REF!,'Budget Worksheet'!#REF!,'Budget Worksheet'!#REF!,'Budget Worksheet'!#REF!,'Budget Worksheet'!#REF!,'Budget Worksheet'!#REF!,'Budget Worksheet'!#REF!,'Budget Worksheet'!#REF!,'Budget Worksheet'!$K$29,'Budget Worksheet'!#REF!</definedName>
    <definedName name="QB_FORMULA_210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211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212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213" localSheetId="0" hidden="1">'Budget Worksheet'!#REF!,'Budget Worksheet'!#REF!,'Budget Worksheet'!#REF!,'Budget Worksheet'!#REF!,'Budget Worksheet'!#REF!,'Budget Worksheet'!$K$275,'Budget Worksheet'!#REF!,'Budget Worksheet'!$M$275,'Budget Worksheet'!#REF!,'Budget Worksheet'!#REF!,'Budget Worksheet'!#REF!,'Budget Worksheet'!#REF!,'Budget Worksheet'!#REF!,'Budget Worksheet'!#REF!,'Budget Worksheet'!#REF!,'Budget Worksheet'!#REF!</definedName>
    <definedName name="QB_FORMULA_214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215" localSheetId="0" hidden="1">'Budget Worksheet'!#REF!,'Budget Worksheet'!#REF!,'Budget Worksheet'!#REF!,'Budget Worksheet'!#REF!,'Budget Worksheet'!#REF!,'Budget Worksheet'!#REF!,'Budget Worksheet'!$K$277,'Budget Worksheet'!#REF!,'Budget Worksheet'!$M$277,'Budget Worksheet'!#REF!,'Budget Worksheet'!#REF!,'Budget Worksheet'!#REF!,'Budget Worksheet'!#REF!,'Budget Worksheet'!#REF!,'Budget Worksheet'!#REF!,'Budget Worksheet'!#REF!</definedName>
    <definedName name="QB_FORMULA_216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217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218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219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22" localSheetId="0" hidden="1">'Budget Worksheet'!$M$29,'Budget Worksheet'!#REF!,'Budget Worksheet'!#REF!,'Budget Worksheet'!#REF!,'Budget Worksheet'!#REF!,'Budget Worksheet'!#REF!,'Budget Worksheet'!#REF!,'Budget Worksheet'!#REF!,'Budget Worksheet'!#REF!,'Budget Worksheet'!#REF!,'Budget Worksheet'!#REF!,'Budget Worksheet'!$K$30,'Budget Worksheet'!#REF!,'Budget Worksheet'!$M$30,'Budget Worksheet'!#REF!,'Budget Worksheet'!#REF!</definedName>
    <definedName name="QB_FORMULA_23" localSheetId="0" hidden="1">'Budget Worksheet'!#REF!,'Budget Worksheet'!#REF!,'Budget Worksheet'!#REF!,'Budget Worksheet'!#REF!,'Budget Worksheet'!#REF!,'Budget Worksheet'!#REF!,'Budget Worksheet'!#REF!,'Budget Worksheet'!#REF!,'Budget Worksheet'!$K$31,'Budget Worksheet'!#REF!,'Budget Worksheet'!$M$31,'Budget Worksheet'!#REF!,'Budget Worksheet'!#REF!,'Budget Worksheet'!#REF!,'Budget Worksheet'!#REF!,'Budget Worksheet'!#REF!</definedName>
    <definedName name="QB_FORMULA_24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25" localSheetId="0" hidden="1">'Budget Worksheet'!#REF!,'Budget Worksheet'!#REF!,'Budget Worksheet'!#REF!,'Budget Worksheet'!#REF!,'Budget Worksheet'!#REF!,'Budget Worksheet'!#REF!,'Budget Worksheet'!#REF!,'Budget Worksheet'!#REF!,'Budget Worksheet'!#REF!,'Budget Worksheet'!$K$33,'Budget Worksheet'!#REF!,'Budget Worksheet'!$M$33,'Budget Worksheet'!#REF!,'Budget Worksheet'!#REF!,'Budget Worksheet'!#REF!,'Budget Worksheet'!#REF!</definedName>
    <definedName name="QB_FORMULA_26" localSheetId="0" hidden="1">'Budget Worksheet'!#REF!,'Budget Worksheet'!#REF!,'Budget Worksheet'!#REF!,'Budget Worksheet'!#REF!,'Budget Worksheet'!#REF!,'Budget Worksheet'!#REF!,'Budget Worksheet'!$K$34,'Budget Worksheet'!#REF!,'Budget Worksheet'!$M$34,'Budget Worksheet'!#REF!,'Budget Worksheet'!#REF!,'Budget Worksheet'!#REF!,'Budget Worksheet'!#REF!,'Budget Worksheet'!#REF!,'Budget Worksheet'!#REF!,'Budget Worksheet'!#REF!</definedName>
    <definedName name="QB_FORMULA_27" localSheetId="0" hidden="1">'Budget Worksheet'!#REF!,'Budget Worksheet'!#REF!,'Budget Worksheet'!#REF!,'Budget Worksheet'!$K$35,'Budget Worksheet'!#REF!,'Budget Worksheet'!$M$35,'Budget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28" localSheetId="0" hidden="1">'Budget Worksheet'!$K$36,'Budget Worksheet'!#REF!,'Budget Worksheet'!$M$36,'Budget Worksheet'!#REF!,'Budget Worksheet'!#REF!,'Budget Worksheet'!#REF!,'Budget Worksheet'!#REF!,'Budget Worksheet'!#REF!,'Budget Worksheet'!#REF!,'Budget Worksheet'!#REF!,'Budget Worksheet'!#REF!,'Budget Worksheet'!#REF!,'Budget Worksheet'!#REF!,'Budget Worksheet'!$K$38,'Budget Worksheet'!#REF!,'Budget Worksheet'!$M$38</definedName>
    <definedName name="QB_FORMULA_29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3" localSheetId="0" hidden="1">'Budget Worksheet'!#REF!,'Budget Worksheet'!#REF!,'Budget Worksheet'!#REF!,'Budget Worksheet'!#REF!,'Budget Worksheet'!#REF!,'Budget Worksheet'!#REF!,'Budget Worksheet'!#REF!,'Budget Worksheet'!#REF!,'Budget Worksheet'!$K$5,'Budget Worksheet'!#REF!,'Budget Worksheet'!$M$5,'Budget Worksheet'!#REF!,'Budget Worksheet'!#REF!,'Budget Worksheet'!#REF!,'Budget Worksheet'!#REF!,'Budget Worksheet'!#REF!</definedName>
    <definedName name="QB_FORMULA_30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Worksheet'!$K$39,'Budget Worksheet'!#REF!</definedName>
    <definedName name="QB_FORMULA_31" localSheetId="0" hidden="1">'Budget Worksheet'!$M$39,'Budget Worksheet'!#REF!,'Budget Worksheet'!#REF!,'Budget Worksheet'!#REF!,'Budget Worksheet'!#REF!,'Budget Worksheet'!#REF!,'Budget Worksheet'!#REF!,'Budget Worksheet'!#REF!,'Budget Worksheet'!#REF!,'Budget Worksheet'!#REF!,'Budget Worksheet'!#REF!,'Budget Worksheet'!$K$42,'Budget Worksheet'!#REF!,'Budget Worksheet'!$M$42,'Budget Worksheet'!#REF!,'Budget Worksheet'!#REF!</definedName>
    <definedName name="QB_FORMULA_32" localSheetId="0" hidden="1">'Budget Worksheet'!#REF!,'Budget Worksheet'!#REF!,'Budget Worksheet'!#REF!,'Budget Worksheet'!#REF!,'Budget Worksheet'!#REF!,'Budget Worksheet'!#REF!,'Budget Worksheet'!#REF!,'Budget Worksheet'!#REF!,'Budget Worksheet'!$K$43,'Budget Worksheet'!#REF!,'Budget Worksheet'!$M$43,'Budget Worksheet'!#REF!,'Budget Worksheet'!#REF!,'Budget Worksheet'!#REF!,'Budget Worksheet'!#REF!,'Budget Worksheet'!#REF!</definedName>
    <definedName name="QB_FORMULA_33" localSheetId="0" hidden="1">'Budget Worksheet'!#REF!,'Budget Worksheet'!#REF!,'Budget Worksheet'!#REF!,'Budget Worksheet'!#REF!,'Budget Worksheet'!#REF!,'Budget Worksheet'!$K$44,'Budget Worksheet'!#REF!,'Budget Worksheet'!$M$44,'Budget Worksheet'!#REF!,'Budget Worksheet'!#REF!,'Budget Worksheet'!#REF!,'Budget Worksheet'!#REF!,'Budget Worksheet'!#REF!,'Budget Worksheet'!#REF!,'Budget Worksheet'!#REF!,'Budget Worksheet'!#REF!</definedName>
    <definedName name="QB_FORMULA_34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35" localSheetId="0" hidden="1">'Budget Worksheet'!#REF!,'Budget Worksheet'!#REF!,'Budget Worksheet'!#REF!,'Budget Worksheet'!#REF!,'Budget Worksheet'!#REF!,'Budget Worksheet'!#REF!,'Budget Worksheet'!$K$45,'Budget Worksheet'!#REF!,'Budget Worksheet'!$M$45,'Budget Worksheet'!#REF!,'Budget Worksheet'!#REF!,'Budget Worksheet'!#REF!,'Budget Worksheet'!#REF!,'Budget Worksheet'!#REF!,'Budget Worksheet'!#REF!,'Budget Worksheet'!#REF!</definedName>
    <definedName name="QB_FORMULA_36" localSheetId="0" hidden="1">'Budget Worksheet'!#REF!,'Budget Worksheet'!#REF!,'Budget Worksheet'!#REF!,'Budget Worksheet'!$K$49,'Budget Worksheet'!#REF!,'Budget Worksheet'!$M$49,'Budget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37" localSheetId="0" hidden="1">'Budget Worksheet'!$K$50,'Budget Worksheet'!#REF!,'Budget Worksheet'!$M$50,'Budget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38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39" localSheetId="0" hidden="1">'Budget Worksheet'!#REF!,'Budget Worksheet'!$K$51,'Budget Worksheet'!#REF!,'Budget Worksheet'!$M$51,'Budget Worksheet'!#REF!,'Budget Worksheet'!#REF!,'Budget Worksheet'!#REF!,'Budget Worksheet'!#REF!,'Budget Worksheet'!#REF!,'Budget Worksheet'!#REF!,'Budget Worksheet'!#REF!,'Budget Worksheet'!#REF!,'Budget Worksheet'!#REF!,'Budget Worksheet'!#REF!,'Budget Worksheet'!$K$53,'Budget Worksheet'!#REF!</definedName>
    <definedName name="QB_FORMULA_4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40" localSheetId="0" hidden="1">'Budget Worksheet'!$M$53,'Budget Worksheet'!#REF!,'Budget Worksheet'!#REF!,'Budget Worksheet'!#REF!,'Budget Worksheet'!#REF!,'Budget Worksheet'!#REF!,'Budget Worksheet'!#REF!,'Budget Worksheet'!#REF!,'Budget Worksheet'!#REF!,'Budget Worksheet'!#REF!,'Budget Worksheet'!#REF!,'Budget Worksheet'!$K$54,'Budget Worksheet'!#REF!,'Budget Worksheet'!$M$54,'Budget Worksheet'!#REF!,'Budget Worksheet'!#REF!</definedName>
    <definedName name="QB_FORMULA_41" localSheetId="0" hidden="1">'Budget Worksheet'!#REF!,'Budget Worksheet'!#REF!,'Budget Worksheet'!#REF!,'Budget Worksheet'!#REF!,'Budget Worksheet'!#REF!,'Budget Worksheet'!#REF!,'Budget Worksheet'!#REF!,'Budget Worksheet'!#REF!,'Budget Worksheet'!$K$55,'Budget Worksheet'!#REF!,'Budget Worksheet'!$M$55,'Budget Worksheet'!#REF!,'Budget Worksheet'!#REF!,'Budget Worksheet'!#REF!,'Budget Worksheet'!#REF!,'Budget Worksheet'!#REF!</definedName>
    <definedName name="QB_FORMULA_42" localSheetId="0" hidden="1">'Budget Worksheet'!#REF!,'Budget Worksheet'!#REF!,'Budget Worksheet'!#REF!,'Budget Worksheet'!#REF!,'Budget Worksheet'!#REF!,'Budget Worksheet'!$K$56,'Budget Worksheet'!#REF!,'Budget Worksheet'!$M$56,'Budget Worksheet'!#REF!,'Budget Worksheet'!#REF!,'Budget Worksheet'!#REF!,'Budget Worksheet'!#REF!,'Budget Worksheet'!#REF!,'Budget Worksheet'!#REF!,'Budget Worksheet'!#REF!,'Budget Worksheet'!#REF!</definedName>
    <definedName name="QB_FORMULA_43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44" localSheetId="0" hidden="1">'Budget Worksheet'!#REF!,'Budget Worksheet'!#REF!,'Budget Worksheet'!#REF!,'Budget Worksheet'!#REF!,'Budget Worksheet'!#REF!,'Budget Worksheet'!#REF!,'Budget Worksheet'!$K$57,'Budget Worksheet'!#REF!,'Budget Worksheet'!$M$57,'Budget Worksheet'!#REF!,'Budget Worksheet'!#REF!,'Budget Worksheet'!#REF!,'Budget Worksheet'!#REF!,'Budget Worksheet'!#REF!,'Budget Worksheet'!#REF!,'Budget Worksheet'!#REF!</definedName>
    <definedName name="QB_FORMULA_45" localSheetId="0" hidden="1">'Budget Worksheet'!#REF!,'Budget Worksheet'!#REF!,'Budget Worksheet'!#REF!,'Budget Worksheet'!$K$59,'Budget Worksheet'!#REF!,'Budget Worksheet'!$M$59,'Budget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46" localSheetId="0" hidden="1">'Budget Worksheet'!$K$60,'Budget Worksheet'!#REF!,'Budget Worksheet'!$M$60,'Budget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47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48" localSheetId="0" hidden="1">'Budget Worksheet'!#REF!,'Budget Worksheet'!$K$61,'Budget Worksheet'!#REF!,'Budget Worksheet'!$M$61,'Budget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49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5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50" localSheetId="0" hidden="1">'Budget Worksheet'!#REF!,'Budget Worksheet'!#REF!,'Budget Worksheet'!$K$62,'Budget Worksheet'!#REF!,'Budget Worksheet'!$M$62,'Budget Worksheet'!#REF!,'Budget Worksheet'!#REF!,'Budget Worksheet'!#REF!,'Budget Worksheet'!#REF!,'Budget Worksheet'!#REF!,'Budget Worksheet'!#REF!,'Budget Worksheet'!#REF!,'Budget Worksheet'!#REF!,'Budget Worksheet'!#REF!,'Budget Worksheet'!#REF!,'Budget Worksheet'!$K$65</definedName>
    <definedName name="QB_FORMULA_51" localSheetId="0" hidden="1">'Budget Worksheet'!#REF!,'Budget Worksheet'!$M$65,'Budget Worksheet'!#REF!,'Budget Worksheet'!#REF!,'Budget Worksheet'!#REF!,'Budget Worksheet'!#REF!,'Budget Worksheet'!#REF!,'Budget Worksheet'!#REF!,'Budget Worksheet'!#REF!,'Budget Worksheet'!#REF!,'Budget Worksheet'!#REF!,'Budget Worksheet'!#REF!,'Budget Worksheet'!$K$66,'Budget Worksheet'!#REF!,'Budget Worksheet'!$M$66,'Budget Worksheet'!#REF!</definedName>
    <definedName name="QB_FORMULA_52" localSheetId="0" hidden="1">'Budget Worksheet'!#REF!,'Budget Worksheet'!#REF!,'Budget Worksheet'!#REF!,'Budget Worksheet'!#REF!,'Budget Worksheet'!#REF!,'Budget Worksheet'!#REF!,'Budget Worksheet'!#REF!,'Budget Worksheet'!#REF!,'Budget Worksheet'!#REF!,'Budget Worksheet'!$K$67,'Budget Worksheet'!#REF!,'Budget Worksheet'!$M$67,'Budget Worksheet'!#REF!,'Budget Worksheet'!#REF!,'Budget Worksheet'!#REF!,'Budget Worksheet'!#REF!</definedName>
    <definedName name="QB_FORMULA_53" localSheetId="0" hidden="1">'Budget Worksheet'!#REF!,'Budget Worksheet'!#REF!,'Budget Worksheet'!#REF!,'Budget Worksheet'!#REF!,'Budget Worksheet'!#REF!,'Budget Worksheet'!#REF!,'Budget Worksheet'!$K$69,'Budget Worksheet'!#REF!,'Budget Worksheet'!$M$69,'Budget Worksheet'!#REF!,'Budget Worksheet'!#REF!,'Budget Worksheet'!#REF!,'Budget Worksheet'!#REF!,'Budget Worksheet'!#REF!,'Budget Worksheet'!#REF!,'Budget Worksheet'!#REF!</definedName>
    <definedName name="QB_FORMULA_54" localSheetId="0" hidden="1">'Budget Worksheet'!#REF!,'Budget Worksheet'!#REF!,'Budget Worksheet'!#REF!,'Budget Worksheet'!$K$70,'Budget Worksheet'!#REF!,'Budget Worksheet'!$M$68,'Budget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55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Worksheet'!$K$72,'Budget Worksheet'!#REF!,'Budget Worksheet'!$M$72</definedName>
    <definedName name="QB_FORMULA_56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Worksheet'!$K$73,'Budget Worksheet'!#REF!,'Budget Worksheet'!$M$73,'Budget Worksheet'!#REF!,'Budget Worksheet'!#REF!,'Budget Worksheet'!#REF!</definedName>
    <definedName name="QB_FORMULA_57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58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59" localSheetId="0" hidden="1">'Budget Worksheet'!#REF!,'Budget Worksheet'!#REF!,'Budget Worksheet'!#REF!,'Budget Worksheet'!#REF!,'Budget Worksheet'!#REF!,'Budget Worksheet'!#REF!,'Budget Worksheet'!#REF!,'Budget Worksheet'!#REF!,'Budget Worksheet'!$K$74,'Budget Worksheet'!#REF!,'Budget Worksheet'!$M$74,'Budget Worksheet'!#REF!,'Budget Worksheet'!#REF!,'Budget Worksheet'!#REF!,'Budget Worksheet'!#REF!,'Budget Worksheet'!#REF!</definedName>
    <definedName name="QB_FORMULA_6" localSheetId="0" hidden="1">'Budget Worksheet'!#REF!,'Budget Worksheet'!#REF!,'Budget Worksheet'!#REF!,'Budget Worksheet'!#REF!,'Budget Worksheet'!#REF!,'Budget Worksheet'!#REF!,'Budget Worksheet'!$K$10,'Budget Worksheet'!#REF!,'Budget Worksheet'!$M$10,'Budget Worksheet'!#REF!,'Budget Worksheet'!#REF!,'Budget Worksheet'!#REF!,'Budget Worksheet'!#REF!,'Budget Worksheet'!#REF!,'Budget Worksheet'!#REF!,'Budget Worksheet'!#REF!</definedName>
    <definedName name="QB_FORMULA_60" localSheetId="0" hidden="1">'Budget Worksheet'!#REF!,'Budget Worksheet'!#REF!,'Budget Worksheet'!#REF!,'Budget Worksheet'!#REF!,'Budget Worksheet'!#REF!,'Budget Worksheet'!$K$75,'Budget Worksheet'!#REF!,'Budget Worksheet'!$M$75,'Budget Worksheet'!#REF!,'Budget Worksheet'!#REF!,'Budget Worksheet'!#REF!,'Budget Worksheet'!#REF!,'Budget Worksheet'!#REF!,'Budget Worksheet'!#REF!,'Budget Worksheet'!#REF!,'Budget Worksheet'!#REF!</definedName>
    <definedName name="QB_FORMULA_61" localSheetId="0" hidden="1">'Budget Worksheet'!#REF!,'Budget Worksheet'!#REF!,'Budget Worksheet'!$K$76,'Budget Worksheet'!#REF!,'Budget Worksheet'!$M$76,'Budget Worksheet'!#REF!,'Budget Worksheet'!#REF!,'Budget Worksheet'!#REF!,'Budget Worksheet'!#REF!,'Budget Worksheet'!#REF!,'Budget Worksheet'!#REF!,'Budget Worksheet'!#REF!,'Budget Worksheet'!#REF!,'Budget Worksheet'!#REF!,'Budget Worksheet'!#REF!,'Budget Worksheet'!$K$77</definedName>
    <definedName name="QB_FORMULA_62" localSheetId="0" hidden="1">'Budget Worksheet'!#REF!,'Budget Worksheet'!$M$77,'Budget Worksheet'!#REF!,'Budget Worksheet'!#REF!,'Budget Worksheet'!#REF!,'Budget Worksheet'!#REF!,'Budget Worksheet'!#REF!,'Budget Worksheet'!#REF!,'Budget Worksheet'!#REF!,'Budget Worksheet'!#REF!,'Budget Worksheet'!#REF!,'Budget Worksheet'!#REF!,'Budget Worksheet'!$K$78,'Budget Worksheet'!#REF!,'Budget Worksheet'!$M$78,'Budget Worksheet'!#REF!</definedName>
    <definedName name="QB_FORMULA_63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64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Worksheet'!$K$79,'Budget Worksheet'!#REF!,'Budget Worksheet'!$M$79</definedName>
    <definedName name="QB_FORMULA_65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Worksheet'!$K$83,'Budget Worksheet'!#REF!,'Budget Worksheet'!$M$83,'Budget Worksheet'!#REF!,'Budget Worksheet'!#REF!,'Budget Worksheet'!#REF!</definedName>
    <definedName name="QB_FORMULA_66" localSheetId="0" hidden="1">'Budget Worksheet'!#REF!,'Budget Worksheet'!#REF!,'Budget Worksheet'!#REF!,'Budget Worksheet'!#REF!,'Budget Worksheet'!#REF!,'Budget Worksheet'!#REF!,'Budget Worksheet'!#REF!,'Budget Worksheet'!$K$84,'Budget Worksheet'!#REF!,'Budget Worksheet'!$M$84,'Budget Worksheet'!#REF!,'Budget Worksheet'!#REF!,'Budget Worksheet'!#REF!,'Budget Worksheet'!#REF!,'Budget Worksheet'!#REF!,'Budget Worksheet'!#REF!</definedName>
    <definedName name="QB_FORMULA_67" localSheetId="0" hidden="1">'Budget Worksheet'!#REF!,'Budget Worksheet'!#REF!,'Budget Worksheet'!#REF!,'Budget Worksheet'!#REF!,'Budget Worksheet'!$K$85,'Budget Worksheet'!#REF!,'Budget Worksheet'!$M$85,'Budget Worksheet'!#REF!,'Budget Worksheet'!#REF!,'Budget Worksheet'!#REF!,'Budget Worksheet'!#REF!,'Budget Worksheet'!#REF!,'Budget Worksheet'!#REF!,'Budget Worksheet'!#REF!,'Budget Worksheet'!#REF!,'Budget Worksheet'!#REF!</definedName>
    <definedName name="QB_FORMULA_68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69" localSheetId="0" hidden="1">'Budget Worksheet'!#REF!,'Budget Worksheet'!#REF!,'Budget Worksheet'!#REF!,'Budget Worksheet'!#REF!,'Budget Worksheet'!#REF!,'Budget Worksheet'!$K$86,'Budget Worksheet'!#REF!,'Budget Worksheet'!$M$86,'Budget Worksheet'!#REF!,'Budget Worksheet'!#REF!,'Budget Worksheet'!#REF!,'Budget Worksheet'!#REF!,'Budget Worksheet'!#REF!,'Budget Worksheet'!#REF!,'Budget Worksheet'!#REF!,'Budget Worksheet'!#REF!</definedName>
    <definedName name="QB_FORMULA_7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70" localSheetId="0" hidden="1">'Budget Worksheet'!#REF!,'Budget Worksheet'!#REF!,'Budget Worksheet'!$K$88,'Budget Worksheet'!#REF!,'Budget Worksheet'!$M$88,'Budget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71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72" localSheetId="0" hidden="1">'Budget Worksheet'!#REF!,'Budget Worksheet'!#REF!,'Budget Worksheet'!#REF!,'Budget Worksheet'!$K$89,'Budget Worksheet'!#REF!,'Budget Worksheet'!$M$89,'Budget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73" localSheetId="0" hidden="1">'Budget Worksheet'!$K$91,'Budget Worksheet'!#REF!,'Budget Worksheet'!$M$91,'Budget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74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75" localSheetId="0" hidden="1">'Budget Worksheet'!#REF!,'Budget Worksheet'!$K$92,'Budget Worksheet'!#REF!,'Budget Worksheet'!$M$92,'Budget Worksheet'!#REF!,'Budget Worksheet'!#REF!,'Budget Worksheet'!#REF!,'Budget Worksheet'!#REF!,'Budget Worksheet'!#REF!,'Budget Worksheet'!#REF!,'Budget Worksheet'!#REF!,'Budget Worksheet'!#REF!,'Budget Worksheet'!#REF!,'Budget Worksheet'!#REF!,'Budget Worksheet'!$K$94,'Budget Worksheet'!#REF!</definedName>
    <definedName name="QB_FORMULA_76" localSheetId="0" hidden="1">'Budget Worksheet'!$M$94,'Budget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77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Worksheet'!$K$95</definedName>
    <definedName name="QB_FORMULA_78" localSheetId="0" hidden="1">'Budget Worksheet'!#REF!,'Budget Worksheet'!$M$95,'Budget Worksheet'!#REF!,'Budget Worksheet'!#REF!,'Budget Worksheet'!#REF!,'Budget Worksheet'!#REF!,'Budget Worksheet'!#REF!,'Budget Worksheet'!#REF!,'Budget Worksheet'!#REF!,'Budget Worksheet'!#REF!,'Budget Worksheet'!#REF!,'Budget Worksheet'!#REF!,'Budget Worksheet'!$K$98,'Budget Worksheet'!#REF!,'Budget Worksheet'!$M$98,'Budget Worksheet'!#REF!</definedName>
    <definedName name="QB_FORMULA_79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8" localSheetId="0" hidden="1">'Budget Worksheet'!$K$11,'Budget Worksheet'!#REF!,'Budget Worksheet'!$M$11,'Budget Worksheet'!#REF!,'Budget Worksheet'!#REF!,'Budget Worksheet'!#REF!,'Budget Worksheet'!#REF!,'Budget Worksheet'!#REF!,'Budget Worksheet'!#REF!,'Budget Worksheet'!#REF!,'Budget Worksheet'!#REF!,'Budget Worksheet'!#REF!,'Budget Worksheet'!#REF!,'Budget Worksheet'!$K$13,'Budget Worksheet'!#REF!,'Budget Worksheet'!$M$13</definedName>
    <definedName name="QB_FORMULA_80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Worksheet'!$K$100,'Budget Worksheet'!#REF!,'Budget Worksheet'!$M$100</definedName>
    <definedName name="QB_FORMULA_81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82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Worksheet'!$K$101,'Budget Worksheet'!#REF!</definedName>
    <definedName name="QB_FORMULA_83" localSheetId="0" hidden="1">'Budget Worksheet'!$M$101,'Budget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84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Worksheet'!$K$102</definedName>
    <definedName name="QB_FORMULA_85" localSheetId="0" hidden="1">'Budget Worksheet'!#REF!,'Budget Worksheet'!$M$102,'Budget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86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87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88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89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9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Worksheet'!$K$14,'Budget Worksheet'!#REF!,'Budget Worksheet'!$M$14,'Budget Worksheet'!#REF!,'Budget Worksheet'!#REF!,'Budget Worksheet'!#REF!</definedName>
    <definedName name="QB_FORMULA_90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91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92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93" localSheetId="0" hidden="1">'Budget Worksheet'!#REF!,'Budget Worksheet'!#REF!,'Budget Worksheet'!$K$108,'Budget Worksheet'!#REF!,'Budget Worksheet'!$M$108,'Budget Worksheet'!#REF!,'Budget Worksheet'!#REF!,'Budget Worksheet'!#REF!,'Budget Worksheet'!#REF!,'Budget Worksheet'!#REF!,'Budget Worksheet'!#REF!,'Budget Worksheet'!#REF!,'Budget Worksheet'!#REF!,'Budget Worksheet'!#REF!,'Budget Worksheet'!#REF!,'Budget Worksheet'!$K$109</definedName>
    <definedName name="QB_FORMULA_94" localSheetId="0" hidden="1">'Budget Worksheet'!#REF!,'Budget Worksheet'!$M$109,'Budget Worksheet'!#REF!,'Budget Worksheet'!#REF!,'Budget Worksheet'!#REF!,'Budget Worksheet'!#REF!,'Budget Worksheet'!#REF!,'Budget Worksheet'!#REF!,'Budget Worksheet'!#REF!,'Budget Worksheet'!#REF!,'Budget Worksheet'!#REF!,'Budget Worksheet'!#REF!,'Budget Worksheet'!$K$110,'Budget Worksheet'!#REF!,'Budget Worksheet'!$M$110,'Budget Worksheet'!#REF!</definedName>
    <definedName name="QB_FORMULA_95" localSheetId="0" hidden="1">'Budget Worksheet'!#REF!,'Budget Worksheet'!#REF!,'Budget Worksheet'!#REF!,'Budget Worksheet'!#REF!,'Budget Worksheet'!#REF!,'Budget Worksheet'!#REF!,'Budget Worksheet'!#REF!,'Budget Worksheet'!#REF!,'Budget Worksheet'!#REF!,'Budget Worksheet'!$K$111,'Budget Worksheet'!#REF!,'Budget Worksheet'!$M$111,'Budget Worksheet'!#REF!,'Budget Worksheet'!#REF!,'Budget Worksheet'!#REF!,'Budget Worksheet'!#REF!</definedName>
    <definedName name="QB_FORMULA_96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97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Worksheet'!$K$112,'Budget Worksheet'!#REF!,'Budget Worksheet'!$M$112,'Budget Worksheet'!#REF!,'Budget Worksheet'!#REF!,'Budget Worksheet'!#REF!</definedName>
    <definedName name="QB_FORMULA_98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Worksheet'!#REF!</definedName>
    <definedName name="QB_FORMULA_99" localSheetId="0" hidden="1">'Budget Worksheet'!#REF!,'Budget Worksheet'!#REF!,'Budget Worksheet'!#REF!,'Budget Worksheet'!#REF!,'Budget Worksheet'!#REF!,'Budget Worksheet'!#REF!,'Budget Worksheet'!#REF!,'Budget Worksheet'!#REF!,'Budget Worksheet'!#REF!,'Budget Worksheet'!#REF!,'Budget Worksheet'!#REF!,'Budget Worksheet'!$K$113,'Budget Worksheet'!#REF!,'Budget Worksheet'!$M$113,'Budget Worksheet'!#REF!,'Budget Worksheet'!#REF!</definedName>
    <definedName name="QB_ROW_100260" localSheetId="0" hidden="1">'Budget Worksheet'!#REF!</definedName>
    <definedName name="QB_ROW_101250" localSheetId="0" hidden="1">'Budget Worksheet'!$F$65</definedName>
    <definedName name="QB_ROW_102250" localSheetId="0" hidden="1">'Budget Worksheet'!$F$69</definedName>
    <definedName name="QB_ROW_10260" localSheetId="0" hidden="1">'Budget Worksheet'!$G$13</definedName>
    <definedName name="QB_ROW_103250" localSheetId="0" hidden="1">'Budget Worksheet'!$F$42</definedName>
    <definedName name="QB_ROW_106060" localSheetId="0" hidden="1">'Budget Worksheet'!$G$205</definedName>
    <definedName name="QB_ROW_106360" localSheetId="0" hidden="1">'Budget Worksheet'!$G$208</definedName>
    <definedName name="QB_ROW_107260" localSheetId="0" hidden="1">'Budget Worksheet'!$G$136</definedName>
    <definedName name="QB_ROW_111040" localSheetId="0" hidden="1">'Budget Worksheet'!$E$104</definedName>
    <definedName name="QB_ROW_111340" localSheetId="0" hidden="1">'Budget Worksheet'!$E$161</definedName>
    <definedName name="QB_ROW_112050" localSheetId="0" hidden="1">'Budget Worksheet'!$F$105</definedName>
    <definedName name="QB_ROW_112350" localSheetId="0" hidden="1">'Budget Worksheet'!$F$130</definedName>
    <definedName name="QB_ROW_113060" localSheetId="0" hidden="1">'Budget Worksheet'!$G$106</definedName>
    <definedName name="QB_ROW_113360" localSheetId="0" hidden="1">'Budget Worksheet'!$G$113</definedName>
    <definedName name="QB_ROW_114060" localSheetId="0" hidden="1">'Budget Worksheet'!$G$123</definedName>
    <definedName name="QB_ROW_114360" localSheetId="0" hidden="1">'Budget Worksheet'!$G$129</definedName>
    <definedName name="QB_ROW_115260" localSheetId="0" hidden="1">'Budget Worksheet'!$G$134</definedName>
    <definedName name="QB_ROW_116050" localSheetId="0" hidden="1">'Budget Worksheet'!$F$131</definedName>
    <definedName name="QB_ROW_116350" localSheetId="0" hidden="1">'Budget Worksheet'!$F$140</definedName>
    <definedName name="QB_ROW_119270" localSheetId="0" hidden="1">'Budget Worksheet'!$H$143</definedName>
    <definedName name="QB_ROW_120270" localSheetId="0" hidden="1">'Budget Worksheet'!$H$146</definedName>
    <definedName name="QB_ROW_12040" localSheetId="0" hidden="1">'Budget Worksheet'!$E$8</definedName>
    <definedName name="QB_ROW_121050" localSheetId="0" hidden="1">'Budget Worksheet'!$F$141</definedName>
    <definedName name="QB_ROW_121350" localSheetId="0" hidden="1">'Budget Worksheet'!$F$160</definedName>
    <definedName name="QB_ROW_122270" localSheetId="0" hidden="1">'Budget Worksheet'!$H$145</definedName>
    <definedName name="QB_ROW_123060" localSheetId="0" hidden="1">'Budget Worksheet'!$G$148</definedName>
    <definedName name="QB_ROW_123360" localSheetId="0" hidden="1">'Budget Worksheet'!$G$153</definedName>
    <definedName name="QB_ROW_12340" localSheetId="0" hidden="1">'Budget Worksheet'!$E$39</definedName>
    <definedName name="QB_ROW_125270" localSheetId="0" hidden="1">'Budget Worksheet'!$H$152</definedName>
    <definedName name="QB_ROW_126270" localSheetId="0" hidden="1">'Budget Worksheet'!$H$149</definedName>
    <definedName name="QB_ROW_127270" localSheetId="0" hidden="1">'Budget Worksheet'!$H$151</definedName>
    <definedName name="QB_ROW_129050" localSheetId="0" hidden="1">'Budget Worksheet'!$F$82</definedName>
    <definedName name="QB_ROW_129350" localSheetId="0" hidden="1">'Budget Worksheet'!$F$86</definedName>
    <definedName name="QB_ROW_130260" localSheetId="0" hidden="1">'Budget Worksheet'!$G$83</definedName>
    <definedName name="QB_ROW_13280" localSheetId="0" hidden="1">'Budget Worksheet'!$I$127</definedName>
    <definedName name="QB_ROW_134040" localSheetId="0" hidden="1">'Budget Worksheet'!$E$176</definedName>
    <definedName name="QB_ROW_134340" localSheetId="0" hidden="1">'Budget Worksheet'!$E$210</definedName>
    <definedName name="QB_ROW_135050" localSheetId="0" hidden="1">'Budget Worksheet'!$F$196</definedName>
    <definedName name="QB_ROW_135350" localSheetId="0" hidden="1">'Budget Worksheet'!$F$209</definedName>
    <definedName name="QB_ROW_137260" localSheetId="0" hidden="1">'Budget Worksheet'!$H$201</definedName>
    <definedName name="QB_ROW_138260" localSheetId="0" hidden="1">'Budget Worksheet'!$G$184</definedName>
    <definedName name="QB_ROW_140260" localSheetId="0" hidden="1">'Budget Worksheet'!$G$189</definedName>
    <definedName name="QB_ROW_14050" localSheetId="0" hidden="1">'Budget Worksheet'!$F$17</definedName>
    <definedName name="QB_ROW_142260" localSheetId="0" hidden="1">'Budget Worksheet'!$G$190</definedName>
    <definedName name="QB_ROW_143260" localSheetId="0" hidden="1">'Budget Worksheet'!#REF!</definedName>
    <definedName name="QB_ROW_14350" localSheetId="0" hidden="1">'Budget Worksheet'!$F$23</definedName>
    <definedName name="QB_ROW_144260" localSheetId="0" hidden="1">'Budget Worksheet'!$G$185</definedName>
    <definedName name="QB_ROW_147250" localSheetId="0" hidden="1">'Budget Worksheet'!$F$177</definedName>
    <definedName name="QB_ROW_148250" localSheetId="0" hidden="1">'Budget Worksheet'!$F$180</definedName>
    <definedName name="QB_ROW_149250" localSheetId="0" hidden="1">'Budget Worksheet'!$F$181</definedName>
    <definedName name="QB_ROW_150040" localSheetId="0" hidden="1">'Budget Worksheet'!#REF!</definedName>
    <definedName name="QB_ROW_150340" localSheetId="0" hidden="1">'Budget Worksheet'!#REF!</definedName>
    <definedName name="QB_ROW_151050" localSheetId="0" hidden="1">'Budget Worksheet'!#REF!</definedName>
    <definedName name="QB_ROW_151260" localSheetId="0" hidden="1">'Budget Worksheet'!#REF!</definedName>
    <definedName name="QB_ROW_151350" localSheetId="0" hidden="1">'Budget Worksheet'!#REF!</definedName>
    <definedName name="QB_ROW_159260" localSheetId="0" hidden="1">'Budget Worksheet'!#REF!</definedName>
    <definedName name="QB_ROW_16250" localSheetId="0" hidden="1">'Budget Worksheet'!$F$26</definedName>
    <definedName name="QB_ROW_168050" localSheetId="0" hidden="1">'Budget Worksheet'!#REF!</definedName>
    <definedName name="QB_ROW_168350" localSheetId="0" hidden="1">'Budget Worksheet'!#REF!</definedName>
    <definedName name="QB_ROW_173260" localSheetId="0" hidden="1">'Budget Worksheet'!#REF!</definedName>
    <definedName name="QB_ROW_18301" localSheetId="0" hidden="1">'Budget Worksheet'!#REF!</definedName>
    <definedName name="QB_ROW_19011" localSheetId="0" hidden="1">'Budget Worksheet'!#REF!</definedName>
    <definedName name="QB_ROW_19311" localSheetId="0" hidden="1">'Budget Worksheet'!$B$277</definedName>
    <definedName name="QB_ROW_196250" localSheetId="0" hidden="1">'Budget Worksheet'!$F$10</definedName>
    <definedName name="QB_ROW_20031" localSheetId="0" hidden="1">'Budget Worksheet'!$D$2</definedName>
    <definedName name="QB_ROW_201050" localSheetId="0" hidden="1">'Budget Worksheet'!$F$183</definedName>
    <definedName name="QB_ROW_201350" localSheetId="0" hidden="1">'Budget Worksheet'!$F$191</definedName>
    <definedName name="QB_ROW_20331" localSheetId="0" hidden="1">'Budget Worksheet'!$D$5</definedName>
    <definedName name="QB_ROW_21031" localSheetId="0" hidden="1">'Budget Worksheet'!$D$7</definedName>
    <definedName name="QB_ROW_213250" localSheetId="0" hidden="1">'Budget Worksheet'!#REF!</definedName>
    <definedName name="QB_ROW_21331" localSheetId="0" hidden="1">'Budget Worksheet'!$D$275</definedName>
    <definedName name="QB_ROW_22011" localSheetId="0" hidden="1">'Budget Worksheet'!#REF!</definedName>
    <definedName name="QB_ROW_22311" localSheetId="0" hidden="1">'Budget Worksheet'!#REF!</definedName>
    <definedName name="QB_ROW_225050" localSheetId="0" hidden="1">'Budget Worksheet'!$F$96</definedName>
    <definedName name="QB_ROW_225350" localSheetId="0" hidden="1">'Budget Worksheet'!$F$101</definedName>
    <definedName name="QB_ROW_23021" localSheetId="0" hidden="1">'Budget Worksheet'!#REF!</definedName>
    <definedName name="QB_ROW_23321" localSheetId="0" hidden="1">'Budget Worksheet'!#REF!</definedName>
    <definedName name="QB_ROW_24021" localSheetId="0" hidden="1">'Budget Worksheet'!#REF!</definedName>
    <definedName name="QB_ROW_242060" localSheetId="0" hidden="1">'Budget Worksheet'!$G$97</definedName>
    <definedName name="QB_ROW_242360" localSheetId="0" hidden="1">'Budget Worksheet'!$G$100</definedName>
    <definedName name="QB_ROW_24321" localSheetId="0" hidden="1">'Budget Worksheet'!#REF!</definedName>
    <definedName name="QB_ROW_249260" localSheetId="0" hidden="1">'Budget Worksheet'!$G$139</definedName>
    <definedName name="QB_ROW_264280" localSheetId="0" hidden="1">'Budget Worksheet'!$I$126</definedName>
    <definedName name="QB_ROW_265280" localSheetId="0" hidden="1">'Budget Worksheet'!#REF!</definedName>
    <definedName name="QB_ROW_266040" localSheetId="0" hidden="1">'Budget Worksheet'!$E$163</definedName>
    <definedName name="QB_ROW_266340" localSheetId="0" hidden="1">'Budget Worksheet'!$E$174</definedName>
    <definedName name="QB_ROW_267050" localSheetId="0" hidden="1">'Budget Worksheet'!$F$170</definedName>
    <definedName name="QB_ROW_267350" localSheetId="0" hidden="1">'Budget Worksheet'!$F$173</definedName>
    <definedName name="QB_ROW_268260" localSheetId="0" hidden="1">'Budget Worksheet'!$G$172</definedName>
    <definedName name="QB_ROW_273250" localSheetId="0" hidden="1">'Budget Worksheet'!$F$43</definedName>
    <definedName name="QB_ROW_280270" localSheetId="0" hidden="1">'Budget Worksheet'!$H$206</definedName>
    <definedName name="QB_ROW_28280" localSheetId="0" hidden="1">'Budget Worksheet'!#REF!</definedName>
    <definedName name="QB_ROW_287250" localSheetId="0" hidden="1">'Budget Worksheet'!$F$24</definedName>
    <definedName name="QB_ROW_292050" localSheetId="0" hidden="1">'Budget Worksheet'!#REF!</definedName>
    <definedName name="QB_ROW_292350" localSheetId="0" hidden="1">'Budget Worksheet'!#REF!</definedName>
    <definedName name="QB_ROW_298250" localSheetId="0" hidden="1">'Budget Worksheet'!$F$182</definedName>
    <definedName name="QB_ROW_31280" localSheetId="0" hidden="1">'Budget Worksheet'!$I$125</definedName>
    <definedName name="QB_ROW_318250" localSheetId="0" hidden="1">'Budget Worksheet'!$F$11</definedName>
    <definedName name="QB_ROW_320070" localSheetId="0" hidden="1">'Budget Worksheet'!$H$107</definedName>
    <definedName name="QB_ROW_320370" localSheetId="0" hidden="1">'Budget Worksheet'!$H$112</definedName>
    <definedName name="QB_ROW_321280" localSheetId="0" hidden="1">'Budget Worksheet'!$I$108</definedName>
    <definedName name="QB_ROW_322070" localSheetId="0" hidden="1">'Budget Worksheet'!$H$124</definedName>
    <definedName name="QB_ROW_322370" localSheetId="0" hidden="1">'Budget Worksheet'!$H$128</definedName>
    <definedName name="QB_ROW_32280" localSheetId="0" hidden="1">'Budget Worksheet'!$I$110</definedName>
    <definedName name="QB_ROW_33280" localSheetId="0" hidden="1">'Budget Worksheet'!$I$111</definedName>
    <definedName name="QB_ROW_335250" localSheetId="0" hidden="1">'Budget Worksheet'!$F$38</definedName>
    <definedName name="QB_ROW_34050" localSheetId="0" hidden="1">'Budget Worksheet'!$F$12</definedName>
    <definedName name="QB_ROW_341050" localSheetId="0" hidden="1">'Budget Worksheet'!$F$87</definedName>
    <definedName name="QB_ROW_341350" localSheetId="0" hidden="1">'Budget Worksheet'!$F$89</definedName>
    <definedName name="QB_ROW_34350" localSheetId="0" hidden="1">'Budget Worksheet'!$F$16</definedName>
    <definedName name="QB_ROW_349050" localSheetId="0" hidden="1">'Budget Worksheet'!#REF!</definedName>
    <definedName name="QB_ROW_349350" localSheetId="0" hidden="1">'Budget Worksheet'!#REF!</definedName>
    <definedName name="QB_ROW_35260" localSheetId="0" hidden="1">'Budget Worksheet'!$G$21</definedName>
    <definedName name="QB_ROW_353260" localSheetId="0" hidden="1">'Budget Worksheet'!$G$20</definedName>
    <definedName name="QB_ROW_355250" localSheetId="0" hidden="1">'Budget Worksheet'!#REF!</definedName>
    <definedName name="QB_ROW_356250" localSheetId="0" hidden="1">'Budget Worksheet'!#REF!</definedName>
    <definedName name="QB_ROW_369260" localSheetId="0" hidden="1">'Budget Worksheet'!$G$166</definedName>
    <definedName name="QB_ROW_372270" localSheetId="0" hidden="1">'Budget Worksheet'!$H$98</definedName>
    <definedName name="QB_ROW_374260" localSheetId="0" hidden="1">'Budget Worksheet'!#REF!</definedName>
    <definedName name="QB_ROW_377260" localSheetId="0" hidden="1">'Budget Worksheet'!#REF!</definedName>
    <definedName name="QB_ROW_378260" localSheetId="0" hidden="1">'Budget Worksheet'!#REF!</definedName>
    <definedName name="QB_ROW_382260" localSheetId="0" hidden="1">'Budget Worksheet'!#REF!</definedName>
    <definedName name="QB_ROW_383260" localSheetId="0" hidden="1">'Budget Worksheet'!#REF!</definedName>
    <definedName name="QB_ROW_40250" localSheetId="0" hidden="1">'Budget Worksheet'!$F$35</definedName>
    <definedName name="QB_ROW_404260" localSheetId="0" hidden="1">'Budget Worksheet'!$G$50</definedName>
    <definedName name="QB_ROW_406060" localSheetId="0" hidden="1">'Budget Worksheet'!$G$142</definedName>
    <definedName name="QB_ROW_406360" localSheetId="0" hidden="1">'Budget Worksheet'!$G$147</definedName>
    <definedName name="QB_ROW_407260" localSheetId="0" hidden="1">'Budget Worksheet'!#REF!</definedName>
    <definedName name="QB_ROW_409260" localSheetId="0" hidden="1">'Budget Worksheet'!#REF!</definedName>
    <definedName name="QB_ROW_413260" localSheetId="0" hidden="1">'Budget Worksheet'!#REF!</definedName>
    <definedName name="QB_ROW_42250" localSheetId="0" hidden="1">'Budget Worksheet'!$F$34</definedName>
    <definedName name="QB_ROW_423260" localSheetId="0" hidden="1">'Budget Worksheet'!#REF!</definedName>
    <definedName name="QB_ROW_428040" localSheetId="0" hidden="1">'Budget Worksheet'!$E$41</definedName>
    <definedName name="QB_ROW_428340" localSheetId="0" hidden="1">'Budget Worksheet'!$E$45</definedName>
    <definedName name="QB_ROW_429250" localSheetId="0" hidden="1">'Budget Worksheet'!$F$78</definedName>
    <definedName name="QB_ROW_430040" localSheetId="0" hidden="1">'Budget Worksheet'!$E$81</definedName>
    <definedName name="QB_ROW_430340" localSheetId="0" hidden="1">'Budget Worksheet'!$E$102</definedName>
    <definedName name="QB_ROW_431260" localSheetId="0" hidden="1">'Budget Worksheet'!$G$88</definedName>
    <definedName name="QB_ROW_432050" localSheetId="0" hidden="1">'Budget Worksheet'!$F$192</definedName>
    <definedName name="QB_ROW_432350" localSheetId="0" hidden="1">'Budget Worksheet'!$F$195</definedName>
    <definedName name="QB_ROW_433260" localSheetId="0" hidden="1">'Budget Worksheet'!#REF!</definedName>
    <definedName name="QB_ROW_452250" localSheetId="0" hidden="1">'Budget Worksheet'!$F$178</definedName>
    <definedName name="QB_ROW_47260" localSheetId="0" hidden="1">'Budget Worksheet'!$G$165</definedName>
    <definedName name="QB_ROW_474260" localSheetId="0" hidden="1">'Budget Worksheet'!$G$14</definedName>
    <definedName name="QB_ROW_475250" localSheetId="0" hidden="1">'Budget Worksheet'!$F$70</definedName>
    <definedName name="QB_ROW_477260" localSheetId="0" hidden="1">'Budget Worksheet'!$G$84</definedName>
    <definedName name="QB_ROW_478260" localSheetId="0" hidden="1">'Budget Worksheet'!$G$85</definedName>
    <definedName name="QB_ROW_479270" localSheetId="0" hidden="1">'Budget Worksheet'!$H$144</definedName>
    <definedName name="QB_ROW_480270" localSheetId="0" hidden="1">'Budget Worksheet'!$H$150</definedName>
    <definedName name="QB_ROW_48050" localSheetId="0" hidden="1">'Budget Worksheet'!$F$164</definedName>
    <definedName name="QB_ROW_481250" localSheetId="0" hidden="1">'Budget Worksheet'!$F$179</definedName>
    <definedName name="QB_ROW_483260" localSheetId="0" hidden="1">'Budget Worksheet'!#REF!</definedName>
    <definedName name="QB_ROW_48350" localSheetId="0" hidden="1">'Budget Worksheet'!$F$169</definedName>
    <definedName name="QB_ROW_485260" localSheetId="0" hidden="1">'Budget Worksheet'!$G$167</definedName>
    <definedName name="QB_ROW_488250" localSheetId="0" hidden="1">'Budget Worksheet'!#REF!</definedName>
    <definedName name="QB_ROW_493260" localSheetId="0" hidden="1">'Budget Worksheet'!$G$18</definedName>
    <definedName name="QB_ROW_496250" localSheetId="0" hidden="1">'Budget Worksheet'!$F$77</definedName>
    <definedName name="QB_ROW_497250" localSheetId="0" hidden="1">'Budget Worksheet'!$F$75</definedName>
    <definedName name="QB_ROW_499050" localSheetId="0" hidden="1">'Budget Worksheet'!$F$93</definedName>
    <definedName name="QB_ROW_499350" localSheetId="0" hidden="1">'Budget Worksheet'!$F$95</definedName>
    <definedName name="QB_ROW_500260" localSheetId="0" hidden="1">'Budget Worksheet'!$G$94</definedName>
    <definedName name="QB_ROW_501050" localSheetId="0" hidden="1">'Budget Worksheet'!$F$90</definedName>
    <definedName name="QB_ROW_501350" localSheetId="0" hidden="1">'Budget Worksheet'!$F$92</definedName>
    <definedName name="QB_ROW_502260" localSheetId="0" hidden="1">'Budget Worksheet'!#REF!</definedName>
    <definedName name="QB_ROW_50250" localSheetId="0" hidden="1">'Budget Worksheet'!$F$36</definedName>
    <definedName name="QB_ROW_503260" localSheetId="0" hidden="1">'Budget Worksheet'!#REF!</definedName>
    <definedName name="QB_ROW_504260" localSheetId="0" hidden="1">'Budget Worksheet'!$G$91</definedName>
    <definedName name="QB_ROW_505260" localSheetId="0" hidden="1">'Budget Worksheet'!#REF!</definedName>
    <definedName name="QB_ROW_506260" localSheetId="0" hidden="1">'Budget Worksheet'!#REF!</definedName>
    <definedName name="QB_ROW_522250" localSheetId="0" hidden="1">'Budget Worksheet'!$F$44</definedName>
    <definedName name="QB_ROW_523250" localSheetId="0" hidden="1">'Budget Worksheet'!$F$67</definedName>
    <definedName name="QB_ROW_5240" localSheetId="0" hidden="1">'Budget Worksheet'!$E$3</definedName>
    <definedName name="QB_ROW_524260" localSheetId="0" hidden="1">'Budget Worksheet'!$G$72</definedName>
    <definedName name="QB_ROW_525260" localSheetId="0" hidden="1">'Budget Worksheet'!#REF!</definedName>
    <definedName name="QB_ROW_526260" localSheetId="0" hidden="1">'Budget Worksheet'!#REF!</definedName>
    <definedName name="QB_ROW_528260" localSheetId="0" hidden="1">'Budget Worksheet'!$H$198</definedName>
    <definedName name="QB_ROW_529260" localSheetId="0" hidden="1">'Budget Worksheet'!$G$193</definedName>
    <definedName name="QB_ROW_530260" localSheetId="0" hidden="1">'Budget Worksheet'!$G$135</definedName>
    <definedName name="QB_ROW_538260" localSheetId="0" hidden="1">'Budget Worksheet'!$G$194</definedName>
    <definedName name="QB_ROW_539260" localSheetId="0" hidden="1">'Budget Worksheet'!$G$19</definedName>
    <definedName name="QB_ROW_547260" localSheetId="0" hidden="1">'Budget Worksheet'!$G$132</definedName>
    <definedName name="QB_ROW_549260" localSheetId="0" hidden="1">'Budget Worksheet'!#REF!</definedName>
    <definedName name="QB_ROW_55050" localSheetId="0" hidden="1">'Budget Worksheet'!$F$52</definedName>
    <definedName name="QB_ROW_552230" localSheetId="0" hidden="1">'Budget Worksheet'!#REF!</definedName>
    <definedName name="QB_ROW_55350" localSheetId="0" hidden="1">'Budget Worksheet'!$F$57</definedName>
    <definedName name="QB_ROW_56260" localSheetId="0" hidden="1">'Budget Worksheet'!$G$55</definedName>
    <definedName name="QB_ROW_566260" localSheetId="0" hidden="1">'Budget Worksheet'!$H$199</definedName>
    <definedName name="QB_ROW_57260" localSheetId="0" hidden="1">'Budget Worksheet'!$G$56</definedName>
    <definedName name="QB_ROW_575070" localSheetId="0" hidden="1">'Budget Worksheet'!#REF!</definedName>
    <definedName name="QB_ROW_575370" localSheetId="0" hidden="1">'Budget Worksheet'!#REF!</definedName>
    <definedName name="QB_ROW_576280" localSheetId="0" hidden="1">'Budget Worksheet'!#REF!</definedName>
    <definedName name="QB_ROW_577280" localSheetId="0" hidden="1">'Budget Worksheet'!#REF!</definedName>
    <definedName name="QB_ROW_578060" localSheetId="0" hidden="1">'Budget Worksheet'!#REF!</definedName>
    <definedName name="QB_ROW_578360" localSheetId="0" hidden="1">'Budget Worksheet'!#REF!</definedName>
    <definedName name="QB_ROW_579280" localSheetId="0" hidden="1">'Budget Worksheet'!#REF!</definedName>
    <definedName name="QB_ROW_580280" localSheetId="0" hidden="1">'Budget Worksheet'!#REF!</definedName>
    <definedName name="QB_ROW_58050" localSheetId="0" hidden="1">'Budget Worksheet'!$F$28</definedName>
    <definedName name="QB_ROW_581060" localSheetId="0" hidden="1">'Budget Worksheet'!#REF!</definedName>
    <definedName name="QB_ROW_581360" localSheetId="0" hidden="1">'Budget Worksheet'!#REF!</definedName>
    <definedName name="QB_ROW_582270" localSheetId="0" hidden="1">'Budget Worksheet'!#REF!</definedName>
    <definedName name="QB_ROW_583270" localSheetId="0" hidden="1">'Budget Worksheet'!#REF!</definedName>
    <definedName name="QB_ROW_58350" localSheetId="0" hidden="1">'Budget Worksheet'!$F$33</definedName>
    <definedName name="QB_ROW_584270" localSheetId="0" hidden="1">'Budget Worksheet'!#REF!</definedName>
    <definedName name="QB_ROW_585270" localSheetId="0" hidden="1">'Budget Worksheet'!#REF!</definedName>
    <definedName name="QB_ROW_586240" localSheetId="0" hidden="1">'Budget Worksheet'!#REF!</definedName>
    <definedName name="QB_ROW_591270" localSheetId="0" hidden="1">'Budget Worksheet'!#REF!</definedName>
    <definedName name="QB_ROW_593260" localSheetId="0" hidden="1">'Budget Worksheet'!#REF!</definedName>
    <definedName name="QB_ROW_599260" localSheetId="0" hidden="1">'Budget Worksheet'!$G$49</definedName>
    <definedName name="QB_ROW_600260" localSheetId="0" hidden="1">'Budget Worksheet'!#REF!</definedName>
    <definedName name="QB_ROW_609250" localSheetId="0" hidden="1">'Budget Worksheet'!#REF!</definedName>
    <definedName name="QB_ROW_618260" localSheetId="0" hidden="1">'Budget Worksheet'!#REF!</definedName>
    <definedName name="QB_ROW_622250" localSheetId="0" hidden="1">'Budget Worksheet'!#REF!</definedName>
    <definedName name="QB_ROW_623230" localSheetId="0" hidden="1">'Budget Worksheet'!#REF!</definedName>
    <definedName name="QB_ROW_65260" localSheetId="0" hidden="1">'Budget Worksheet'!$G$29</definedName>
    <definedName name="QB_ROW_66250" localSheetId="0" hidden="1">'Budget Worksheet'!$F$25</definedName>
    <definedName name="QB_ROW_67260" localSheetId="0" hidden="1">'Budget Worksheet'!$G$30</definedName>
    <definedName name="QB_ROW_68270" localSheetId="0" hidden="1">'Budget Worksheet'!$H$207</definedName>
    <definedName name="QB_ROW_69260" localSheetId="0" hidden="1">'Budget Worksheet'!$G$31</definedName>
    <definedName name="QB_ROW_7260" localSheetId="0" hidden="1">'Budget Worksheet'!$G$15</definedName>
    <definedName name="QB_ROW_73260" localSheetId="0" hidden="1">'Budget Worksheet'!$G$22</definedName>
    <definedName name="QB_ROW_74040" localSheetId="0" hidden="1">'Budget Worksheet'!$E$47</definedName>
    <definedName name="QB_ROW_74340" localSheetId="0" hidden="1">'Budget Worksheet'!$E$62</definedName>
    <definedName name="QB_ROW_75260" localSheetId="0" hidden="1">'Budget Worksheet'!$G$53</definedName>
    <definedName name="QB_ROW_76260" localSheetId="0" hidden="1">'Budget Worksheet'!$G$54</definedName>
    <definedName name="QB_ROW_77050" localSheetId="0" hidden="1">'Budget Worksheet'!$F$58</definedName>
    <definedName name="QB_ROW_77350" localSheetId="0" hidden="1">'Budget Worksheet'!$F$61</definedName>
    <definedName name="QB_ROW_78260" localSheetId="0" hidden="1">'Budget Worksheet'!$G$59</definedName>
    <definedName name="QB_ROW_79260" localSheetId="0" hidden="1">'Budget Worksheet'!$G$60</definedName>
    <definedName name="QB_ROW_80050" localSheetId="0" hidden="1">'Budget Worksheet'!$F$48</definedName>
    <definedName name="QB_ROW_80350" localSheetId="0" hidden="1">'Budget Worksheet'!$F$51</definedName>
    <definedName name="QB_ROW_81260" localSheetId="0" hidden="1">'Budget Worksheet'!$G$168</definedName>
    <definedName name="QB_ROW_83040" localSheetId="0" hidden="1">'Budget Worksheet'!#REF!</definedName>
    <definedName name="QB_ROW_83340" localSheetId="0" hidden="1">'Budget Worksheet'!#REF!</definedName>
    <definedName name="QB_ROW_84250" localSheetId="0" hidden="1">'Budget Worksheet'!#REF!</definedName>
    <definedName name="QB_ROW_85250" localSheetId="0" hidden="1">'Budget Worksheet'!#REF!</definedName>
    <definedName name="QB_ROW_86250" localSheetId="0" hidden="1">'Budget Worksheet'!#REF!</definedName>
    <definedName name="QB_ROW_86321" localSheetId="0" hidden="1">'Budget Worksheet'!#REF!</definedName>
    <definedName name="QB_ROW_87250" localSheetId="0" hidden="1">'Budget Worksheet'!#REF!</definedName>
    <definedName name="QB_ROW_89050" localSheetId="0" hidden="1">'Budget Worksheet'!#REF!</definedName>
    <definedName name="QB_ROW_89350" localSheetId="0" hidden="1">'Budget Worksheet'!#REF!</definedName>
    <definedName name="QB_ROW_90260" localSheetId="0" hidden="1">'Budget Worksheet'!#REF!</definedName>
    <definedName name="QB_ROW_91260" localSheetId="0" hidden="1">'Budget Worksheet'!#REF!</definedName>
    <definedName name="QB_ROW_92250" localSheetId="0" hidden="1">'Budget Worksheet'!#REF!</definedName>
    <definedName name="QB_ROW_93040" localSheetId="0" hidden="1">'Budget Worksheet'!$E$64</definedName>
    <definedName name="QB_ROW_93340" localSheetId="0" hidden="1">'Budget Worksheet'!$E$79</definedName>
    <definedName name="QB_ROW_95250" localSheetId="0" hidden="1">'Budget Worksheet'!$F$76</definedName>
    <definedName name="QB_ROW_96250" localSheetId="0" hidden="1">'Budget Worksheet'!$F$66</definedName>
    <definedName name="QB_ROW_97260" localSheetId="0" hidden="1">'Budget Worksheet'!$G$73</definedName>
    <definedName name="QB_ROW_98280" localSheetId="0" hidden="1">'Budget Worksheet'!$I$109</definedName>
    <definedName name="QB_ROW_99050" localSheetId="0" hidden="1">'Budget Worksheet'!$F$71</definedName>
    <definedName name="QB_ROW_99350" localSheetId="0" hidden="1">'Budget Worksheet'!$F$74</definedName>
    <definedName name="QBCANSUPPORTUPDATE" localSheetId="0">TRUE</definedName>
    <definedName name="QBCOMPANYFILENAME" localSheetId="0">"C:\Users\hcc60\Documents\Harrisburg Christian Church.QBW"</definedName>
    <definedName name="QBENDDATE" localSheetId="0">20211031</definedName>
    <definedName name="QBHEADERSONSCREEN" localSheetId="0">FALSE</definedName>
    <definedName name="QBMETADATASIZE" localSheetId="0">5924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6</definedName>
    <definedName name="QBREPORTCOMPANYID" localSheetId="0">"80e29719002745f78314833f1884a3b5"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TRUE</definedName>
    <definedName name="QBREPORTCOMPARECOL_BUDGET" localSheetId="0">TRUE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288</definedName>
    <definedName name="QBROWHEADERS" localSheetId="0">9</definedName>
    <definedName name="QBSTARTDATE" localSheetId="0">20210101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4" i="2" l="1"/>
  <c r="K204" i="2"/>
  <c r="M100" i="2" l="1"/>
  <c r="M101" i="2" s="1"/>
  <c r="K100" i="2"/>
  <c r="K101" i="2" s="1"/>
  <c r="K208" i="2"/>
  <c r="K209" i="2" s="1"/>
  <c r="M5" i="2" l="1"/>
  <c r="K5" i="2"/>
  <c r="M221" i="2" l="1"/>
  <c r="K221" i="2"/>
  <c r="K264" i="2" l="1"/>
  <c r="M228" i="2"/>
  <c r="K228" i="2"/>
  <c r="K140" i="2"/>
  <c r="M51" i="2"/>
  <c r="K51" i="2"/>
  <c r="K272" i="2"/>
  <c r="K268" i="2"/>
  <c r="K260" i="2"/>
  <c r="K240" i="2"/>
  <c r="K233" i="2"/>
  <c r="M272" i="2"/>
  <c r="M268" i="2"/>
  <c r="M264" i="2"/>
  <c r="M260" i="2"/>
  <c r="M240" i="2"/>
  <c r="M233" i="2"/>
  <c r="M121" i="2"/>
  <c r="K121" i="2"/>
  <c r="K122" i="2" s="1"/>
  <c r="M122" i="2" l="1"/>
  <c r="M273" i="2"/>
  <c r="K273" i="2"/>
  <c r="K241" i="2"/>
  <c r="M241" i="2"/>
  <c r="M159" i="2"/>
  <c r="K159" i="2"/>
  <c r="M33" i="2"/>
  <c r="K33" i="2"/>
  <c r="M208" i="2" l="1"/>
  <c r="M209" i="2" s="1"/>
  <c r="M195" i="2"/>
  <c r="M191" i="2"/>
  <c r="M173" i="2"/>
  <c r="M169" i="2"/>
  <c r="M153" i="2"/>
  <c r="M147" i="2"/>
  <c r="M140" i="2"/>
  <c r="M128" i="2"/>
  <c r="M129" i="2" s="1"/>
  <c r="M112" i="2"/>
  <c r="M95" i="2"/>
  <c r="M92" i="2"/>
  <c r="M89" i="2"/>
  <c r="M86" i="2"/>
  <c r="M74" i="2"/>
  <c r="M79" i="2" s="1"/>
  <c r="M61" i="2"/>
  <c r="M57" i="2"/>
  <c r="M45" i="2"/>
  <c r="M23" i="2"/>
  <c r="M16" i="2"/>
  <c r="K195" i="2"/>
  <c r="K191" i="2"/>
  <c r="K210" i="2" s="1"/>
  <c r="K173" i="2"/>
  <c r="K169" i="2"/>
  <c r="K153" i="2"/>
  <c r="K147" i="2"/>
  <c r="K128" i="2"/>
  <c r="K129" i="2" s="1"/>
  <c r="K112" i="2"/>
  <c r="K113" i="2" s="1"/>
  <c r="K95" i="2"/>
  <c r="K92" i="2"/>
  <c r="K89" i="2"/>
  <c r="K86" i="2"/>
  <c r="K74" i="2"/>
  <c r="K79" i="2" s="1"/>
  <c r="K61" i="2"/>
  <c r="K57" i="2"/>
  <c r="K45" i="2"/>
  <c r="K23" i="2"/>
  <c r="K16" i="2"/>
  <c r="M210" i="2" l="1"/>
  <c r="K39" i="2"/>
  <c r="M113" i="2"/>
  <c r="M130" i="2" s="1"/>
  <c r="M39" i="2"/>
  <c r="K160" i="2"/>
  <c r="M160" i="2"/>
  <c r="K130" i="2"/>
  <c r="K62" i="2"/>
  <c r="K102" i="2"/>
  <c r="K174" i="2"/>
  <c r="M174" i="2"/>
  <c r="M102" i="2"/>
  <c r="M62" i="2"/>
  <c r="M161" i="2" l="1"/>
  <c r="M275" i="2" s="1"/>
  <c r="M277" i="2" s="1"/>
  <c r="K161" i="2"/>
  <c r="K275" i="2" l="1"/>
  <c r="K277" i="2" s="1"/>
</calcChain>
</file>

<file path=xl/sharedStrings.xml><?xml version="1.0" encoding="utf-8"?>
<sst xmlns="http://schemas.openxmlformats.org/spreadsheetml/2006/main" count="266" uniqueCount="247">
  <si>
    <t>General Fund Contributions</t>
  </si>
  <si>
    <t>ADMINISTRATION MINISTRY</t>
  </si>
  <si>
    <t>Bank and Legal Fees</t>
  </si>
  <si>
    <t>Online Giving Fees</t>
  </si>
  <si>
    <t>Copier/Printer</t>
  </si>
  <si>
    <t>Lease</t>
  </si>
  <si>
    <t>Maintenance Agreement</t>
  </si>
  <si>
    <t>Paper</t>
  </si>
  <si>
    <t>Total Copier/Printer</t>
  </si>
  <si>
    <t>Insurance</t>
  </si>
  <si>
    <t>Commercial Package</t>
  </si>
  <si>
    <t>Mission Trip Package</t>
  </si>
  <si>
    <t>Umbrella Package</t>
  </si>
  <si>
    <t>Vehicle Package</t>
  </si>
  <si>
    <t>Worker's Compensation</t>
  </si>
  <si>
    <t>Total Insurance</t>
  </si>
  <si>
    <t>Office Equip Purch/Repairs</t>
  </si>
  <si>
    <t>Office Software Purch/Upgrades</t>
  </si>
  <si>
    <t>Office Supplies</t>
  </si>
  <si>
    <t>Payroll Taxes</t>
  </si>
  <si>
    <t>OR Unemployment Expense</t>
  </si>
  <si>
    <t>Social Security/Medicare</t>
  </si>
  <si>
    <t>Worker's Benefit Fund</t>
  </si>
  <si>
    <t>Total Payroll Taxes</t>
  </si>
  <si>
    <t>Postage</t>
  </si>
  <si>
    <t>State Corporation Fee</t>
  </si>
  <si>
    <t>Telephone/Internet</t>
  </si>
  <si>
    <t>Web Host</t>
  </si>
  <si>
    <t>ADULT DISCIPLESHIP TEAM</t>
  </si>
  <si>
    <t>Adult Curriculum</t>
  </si>
  <si>
    <t>Bibles</t>
  </si>
  <si>
    <t>BUILDINGS MINISTRY</t>
  </si>
  <si>
    <t>Building</t>
  </si>
  <si>
    <t>Furnance Maintenance</t>
  </si>
  <si>
    <t>Repairs / Maint. Buildings</t>
  </si>
  <si>
    <t>Church Utilities</t>
  </si>
  <si>
    <t>Electricity</t>
  </si>
  <si>
    <t>Garbage Service</t>
  </si>
  <si>
    <t>Heat / Gas</t>
  </si>
  <si>
    <t>Water / Sewer</t>
  </si>
  <si>
    <t>Total Church Utilities</t>
  </si>
  <si>
    <t>Janitorial Ministry</t>
  </si>
  <si>
    <t>Janitor</t>
  </si>
  <si>
    <t>Supplies</t>
  </si>
  <si>
    <t>Total Janitorial Ministry</t>
  </si>
  <si>
    <t>CHILDRENS MINISTRY</t>
  </si>
  <si>
    <t>Children's Books</t>
  </si>
  <si>
    <t>Children's Church Curriculum</t>
  </si>
  <si>
    <t>Children's Church Equipment</t>
  </si>
  <si>
    <t>Children's Church Supplies</t>
  </si>
  <si>
    <t>Children's Worship Supplies</t>
  </si>
  <si>
    <t>Nursery</t>
  </si>
  <si>
    <t>Nursery Equipment</t>
  </si>
  <si>
    <t>Nursery Supplies</t>
  </si>
  <si>
    <t>Total Nursery</t>
  </si>
  <si>
    <t>Resource Room</t>
  </si>
  <si>
    <t>Teacher Helper Training</t>
  </si>
  <si>
    <t>VBS</t>
  </si>
  <si>
    <t>CONNECTIONS TEAM</t>
  </si>
  <si>
    <t>FELLOWSHIP MINISTRY</t>
  </si>
  <si>
    <t>Activities</t>
  </si>
  <si>
    <t>Food</t>
  </si>
  <si>
    <t>Total FELLOWSHIP MINISTRY</t>
  </si>
  <si>
    <t>MEN'S MINISTRY</t>
  </si>
  <si>
    <t>Total MEN'S MINISTRY</t>
  </si>
  <si>
    <t>MISCELLANEOUS MINISTRY</t>
  </si>
  <si>
    <t>Funerals/Other</t>
  </si>
  <si>
    <t>Total MISCELLANEOUS MINISTRY</t>
  </si>
  <si>
    <t>SENIOR'S MINISTRY</t>
  </si>
  <si>
    <t>Total SENIOR'S MINISTRY</t>
  </si>
  <si>
    <t>WOMEN'S MINISTRY</t>
  </si>
  <si>
    <t>Women's Events</t>
  </si>
  <si>
    <t>Total Activities</t>
  </si>
  <si>
    <t>Total WOMEN'S MINISTRY</t>
  </si>
  <si>
    <t>ELDERS MINISTRY</t>
  </si>
  <si>
    <t>Ministerial Compensation</t>
  </si>
  <si>
    <t>Lead Minister Compensation</t>
  </si>
  <si>
    <t>Lead Minister Salary</t>
  </si>
  <si>
    <t>Health Insurance-LM</t>
  </si>
  <si>
    <t>Total Lead Minister Salary</t>
  </si>
  <si>
    <t>Total Lead Minister Compensation</t>
  </si>
  <si>
    <t>Youth Minister Compensation</t>
  </si>
  <si>
    <t>Youth Minister Salary</t>
  </si>
  <si>
    <t>Total Youth Minister Salary</t>
  </si>
  <si>
    <t>Total Youth Minister Compensation</t>
  </si>
  <si>
    <t>Total Ministerial Compensation</t>
  </si>
  <si>
    <t>Children Ministry Director</t>
  </si>
  <si>
    <t>Lead Executive Assistant</t>
  </si>
  <si>
    <t>Part Time Secretary</t>
  </si>
  <si>
    <t>Staff Gifts</t>
  </si>
  <si>
    <t>Pastorial Ministry Resources</t>
  </si>
  <si>
    <t>Library and Resources</t>
  </si>
  <si>
    <t>Mission Trip Support</t>
  </si>
  <si>
    <t>Professional</t>
  </si>
  <si>
    <t>Seminars/Conf./Cont. Education</t>
  </si>
  <si>
    <t>Lead  Ministry Resources</t>
  </si>
  <si>
    <t>Total Lead  Ministry Resources</t>
  </si>
  <si>
    <t>Total Pastorial Ministry Resources</t>
  </si>
  <si>
    <t>GROUNDS AND EQUIPMENT MINISTRY</t>
  </si>
  <si>
    <t>Automobile</t>
  </si>
  <si>
    <t>Staff  Fuel</t>
  </si>
  <si>
    <t>Transporter (2004) Maint &amp; Fuel</t>
  </si>
  <si>
    <t>Transporter (2008) Maint &amp; Fuel</t>
  </si>
  <si>
    <t>Van Maintenance and Fuel</t>
  </si>
  <si>
    <t>Total Automobile</t>
  </si>
  <si>
    <t>Grounds</t>
  </si>
  <si>
    <t>Supplies/Maintenance - Equip.</t>
  </si>
  <si>
    <t>Total Grounds</t>
  </si>
  <si>
    <t>OUTREACH MINISTRY</t>
  </si>
  <si>
    <t>Advertising</t>
  </si>
  <si>
    <t>Elementary School Food to Home</t>
  </si>
  <si>
    <t>HMA Turkey Fund</t>
  </si>
  <si>
    <t>Local Benevolence</t>
  </si>
  <si>
    <t>Local Organization Ministries</t>
  </si>
  <si>
    <t>God's Storehouse</t>
  </si>
  <si>
    <t>Bushnell University</t>
  </si>
  <si>
    <t>Turner Retirement Home</t>
  </si>
  <si>
    <t>Winema Christian Camp</t>
  </si>
  <si>
    <t>Local Outreach Events</t>
  </si>
  <si>
    <t>Harvest Carnival Supplies</t>
  </si>
  <si>
    <t>Other Events</t>
  </si>
  <si>
    <t>Total Local Outreach Events</t>
  </si>
  <si>
    <t>Miscellaneous</t>
  </si>
  <si>
    <t>Missionary</t>
  </si>
  <si>
    <t>Eugene and Mira Pogorelov</t>
  </si>
  <si>
    <t>Ron and Jacqui Whisler</t>
  </si>
  <si>
    <t>Short Term Missions</t>
  </si>
  <si>
    <t>Other Short-term Missions</t>
  </si>
  <si>
    <t>Total Short Term Missions</t>
  </si>
  <si>
    <t>Total Missionary</t>
  </si>
  <si>
    <t>Publications</t>
  </si>
  <si>
    <t>Guest Speaker Honorariums</t>
  </si>
  <si>
    <t>Equipment Maintenance</t>
  </si>
  <si>
    <t>Equipment Purchases</t>
  </si>
  <si>
    <t>YOUTH &amp; STUDENT MINISTRY</t>
  </si>
  <si>
    <t>General</t>
  </si>
  <si>
    <t>Bible Study Snacks</t>
  </si>
  <si>
    <t>Classroom Upgrades</t>
  </si>
  <si>
    <t>DYM Gold Membership</t>
  </si>
  <si>
    <t>Equipment Upgrades</t>
  </si>
  <si>
    <t>Honorariums</t>
  </si>
  <si>
    <t>Youth Coach Training</t>
  </si>
  <si>
    <t>Youth Ministry Intern</t>
  </si>
  <si>
    <t>Total General</t>
  </si>
  <si>
    <t>High School</t>
  </si>
  <si>
    <t>Activities/Retreats</t>
  </si>
  <si>
    <t>Curriculum</t>
  </si>
  <si>
    <t>Program Supplies</t>
  </si>
  <si>
    <t>Total High School</t>
  </si>
  <si>
    <t>Middle School</t>
  </si>
  <si>
    <t>Total Middle School</t>
  </si>
  <si>
    <t>Young Adults</t>
  </si>
  <si>
    <t>Total Young Adults</t>
  </si>
  <si>
    <t>Austin and Jess Strutz</t>
  </si>
  <si>
    <t>Payroll Taxes - Other</t>
  </si>
  <si>
    <t>Pension/Tax Shelters-LM</t>
  </si>
  <si>
    <t>Salary-LM</t>
  </si>
  <si>
    <t>Housing-YM</t>
  </si>
  <si>
    <t>Medicare/SS Contribution-YM</t>
  </si>
  <si>
    <t>Salary-YM</t>
  </si>
  <si>
    <t>Support Staff</t>
  </si>
  <si>
    <t>Total Support Staff</t>
  </si>
  <si>
    <t>Worship/Tech Minister Salary</t>
  </si>
  <si>
    <t>Health Insurance-WTM</t>
  </si>
  <si>
    <t>Housing-WTM</t>
  </si>
  <si>
    <t>Medicare/SS Contribution-WTM</t>
  </si>
  <si>
    <t>Pension/Tax Shelters-WTM</t>
  </si>
  <si>
    <t>Salary-WTM</t>
  </si>
  <si>
    <t>Total Worship/Tech Minister Salary</t>
  </si>
  <si>
    <t>Total Worship/Tech Minister Compensation</t>
  </si>
  <si>
    <t>Worship/Tech Minister Compensation</t>
  </si>
  <si>
    <t>Child Care Labor</t>
  </si>
  <si>
    <t>Elders Incidental Resources</t>
  </si>
  <si>
    <t>Part-Time Labor</t>
  </si>
  <si>
    <t>Mid-Valley Fellowship</t>
  </si>
  <si>
    <t>WORSHIP AND TECH MINISTRY</t>
  </si>
  <si>
    <t>Subscriptions</t>
  </si>
  <si>
    <t>CCLI/SongSelect</t>
  </si>
  <si>
    <t>Multitracks.com</t>
  </si>
  <si>
    <t>ProPresenter Plus</t>
  </si>
  <si>
    <t>Epidemic Sound</t>
  </si>
  <si>
    <t>Total Subscriptions</t>
  </si>
  <si>
    <t>Worship Gatherings</t>
  </si>
  <si>
    <t>Communion Supplies</t>
  </si>
  <si>
    <t>Worship Videos</t>
  </si>
  <si>
    <t>Total Worship Gatherings</t>
  </si>
  <si>
    <t>Worship and Tech Gear</t>
  </si>
  <si>
    <t>Total Worship and Tech Gear</t>
  </si>
  <si>
    <t>Personnel</t>
  </si>
  <si>
    <t>Guest Musician Honorariums</t>
  </si>
  <si>
    <t>Worship/Tech Intern</t>
  </si>
  <si>
    <t>Volunteer Gifts</t>
  </si>
  <si>
    <t>Volunteer Training</t>
  </si>
  <si>
    <t>Total Personnel</t>
  </si>
  <si>
    <t>Canva Pro Subscription</t>
  </si>
  <si>
    <t>High School Dinners</t>
  </si>
  <si>
    <t>Middle School Dinners</t>
  </si>
  <si>
    <t>Background Checks</t>
  </si>
  <si>
    <t>Total Buildings</t>
  </si>
  <si>
    <t>Youth Ministry Resources</t>
  </si>
  <si>
    <t>Total Youth Ministry Resources</t>
  </si>
  <si>
    <t>Worship/Tech Ministry Resources</t>
  </si>
  <si>
    <t>Total Worship/Tech Ministry Resources</t>
  </si>
  <si>
    <t>Northwest Christian Network</t>
  </si>
  <si>
    <t>Sunday Sounds</t>
  </si>
  <si>
    <t>LightKey License</t>
  </si>
  <si>
    <t>Staging</t>
  </si>
  <si>
    <t>Interest Income</t>
  </si>
  <si>
    <t>Satellite Gaming</t>
  </si>
  <si>
    <t>Total Global Missions</t>
  </si>
  <si>
    <t>Global Missions</t>
  </si>
  <si>
    <t>Router Licensing</t>
  </si>
  <si>
    <t>Winema Camp Supplies - High School</t>
  </si>
  <si>
    <t>Winema Camp Supplies - Middle School</t>
  </si>
  <si>
    <t>Covenant Eyes</t>
  </si>
  <si>
    <t>Activities - Other</t>
  </si>
  <si>
    <t>Housing-LM</t>
  </si>
  <si>
    <t>2026 Budget</t>
  </si>
  <si>
    <t>Kitchen Supplies</t>
  </si>
  <si>
    <t>Kyler Stutzman</t>
  </si>
  <si>
    <t>Steve and Anne Jolly</t>
  </si>
  <si>
    <t>Worship Music</t>
  </si>
  <si>
    <t>Field Signs</t>
  </si>
  <si>
    <t>Mexico Mission Trips</t>
  </si>
  <si>
    <t>Total Local Organization Ministries</t>
  </si>
  <si>
    <t>Ecamm Live</t>
  </si>
  <si>
    <t>TOTAL EXPENSES</t>
  </si>
  <si>
    <t>NET INCOME (LOSS)</t>
  </si>
  <si>
    <t>TOTAL INCOME</t>
  </si>
  <si>
    <t>INCOME</t>
  </si>
  <si>
    <t>EXPENSES</t>
  </si>
  <si>
    <t>TOTAL ADMINISTRATION MINISTRY</t>
  </si>
  <si>
    <t>TOTAL ADULT DISCIPLESHIP TEAM</t>
  </si>
  <si>
    <t>TOTAL BUILDINGS MINISTRY</t>
  </si>
  <si>
    <t>TOTAL CHILDRENS MINISTRY</t>
  </si>
  <si>
    <t>TOTAL CONNECTIONS TEAM</t>
  </si>
  <si>
    <t>TOTAL ELDERS MINISTRY</t>
  </si>
  <si>
    <t>TOTAL GROUNDS AND EQUIPMENT MINISTRY</t>
  </si>
  <si>
    <t>TOTAL OUTREACH MINISTRY</t>
  </si>
  <si>
    <t>TOTAL WORSHIP AND TECH MINISTRY</t>
  </si>
  <si>
    <t>TOTAL YOUTH &amp; STUDENT MINISTRY</t>
  </si>
  <si>
    <t>A/V System Upgrades</t>
  </si>
  <si>
    <t>Bookkeeper</t>
  </si>
  <si>
    <t>Groundskeeping</t>
  </si>
  <si>
    <t>Other Global Missionary Support</t>
  </si>
  <si>
    <t>Staff Tenure Recognition</t>
  </si>
  <si>
    <t>2025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</si>
</sst>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"/>
  </numFmts>
  <fonts count="6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1" fillId="0" borderId="0" xfId="0" applyNumberFormat="1" applyFont="1"/>
    <xf numFmtId="0" fontId="2" fillId="0" borderId="0" xfId="0" applyFont="1"/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9" fontId="4" fillId="0" borderId="0" xfId="0" applyNumberFormat="1" applyFont="1"/>
    <xf numFmtId="164" fontId="4" fillId="0" borderId="0" xfId="0" applyNumberFormat="1" applyFont="1"/>
    <xf numFmtId="164" fontId="1" fillId="0" borderId="0" xfId="0" applyNumberFormat="1" applyFont="1"/>
    <xf numFmtId="164" fontId="1" fillId="0" borderId="5" xfId="0" applyNumberFormat="1" applyFont="1" applyBorder="1"/>
    <xf numFmtId="49" fontId="1" fillId="2" borderId="0" xfId="0" applyNumberFormat="1" applyFont="1" applyFill="1"/>
    <xf numFmtId="49" fontId="4" fillId="2" borderId="0" xfId="0" applyNumberFormat="1" applyFont="1" applyFill="1"/>
    <xf numFmtId="164" fontId="4" fillId="2" borderId="2" xfId="0" applyNumberFormat="1" applyFont="1" applyFill="1" applyBorder="1"/>
    <xf numFmtId="164" fontId="1" fillId="2" borderId="2" xfId="0" applyNumberFormat="1" applyFont="1" applyFill="1" applyBorder="1"/>
    <xf numFmtId="164" fontId="4" fillId="0" borderId="1" xfId="0" applyNumberFormat="1" applyFont="1" applyBorder="1"/>
    <xf numFmtId="164" fontId="1" fillId="0" borderId="1" xfId="0" applyNumberFormat="1" applyFont="1" applyBorder="1"/>
    <xf numFmtId="164" fontId="4" fillId="2" borderId="0" xfId="0" applyNumberFormat="1" applyFont="1" applyFill="1"/>
    <xf numFmtId="164" fontId="1" fillId="2" borderId="0" xfId="0" applyNumberFormat="1" applyFont="1" applyFill="1"/>
    <xf numFmtId="164" fontId="4" fillId="0" borderId="2" xfId="0" applyNumberFormat="1" applyFont="1" applyBorder="1"/>
    <xf numFmtId="164" fontId="1" fillId="0" borderId="2" xfId="0" applyNumberFormat="1" applyFont="1" applyBorder="1"/>
    <xf numFmtId="49" fontId="3" fillId="0" borderId="0" xfId="0" applyNumberFormat="1" applyFont="1"/>
    <xf numFmtId="164" fontId="4" fillId="0" borderId="3" xfId="0" applyNumberFormat="1" applyFont="1" applyBorder="1"/>
    <xf numFmtId="164" fontId="1" fillId="0" borderId="3" xfId="0" applyNumberFormat="1" applyFont="1" applyBorder="1"/>
    <xf numFmtId="49" fontId="5" fillId="0" borderId="0" xfId="0" applyNumberFormat="1" applyFont="1"/>
    <xf numFmtId="0" fontId="1" fillId="0" borderId="0" xfId="0" applyFont="1"/>
    <xf numFmtId="164" fontId="3" fillId="0" borderId="0" xfId="0" applyNumberFormat="1" applyFont="1"/>
    <xf numFmtId="164" fontId="3" fillId="0" borderId="1" xfId="0" applyNumberFormat="1" applyFont="1" applyBorder="1"/>
    <xf numFmtId="164" fontId="3" fillId="2" borderId="0" xfId="0" applyNumberFormat="1" applyFont="1" applyFill="1"/>
    <xf numFmtId="164" fontId="3" fillId="0" borderId="3" xfId="0" applyNumberFormat="1" applyFont="1" applyBorder="1"/>
    <xf numFmtId="164" fontId="4" fillId="2" borderId="3" xfId="0" applyNumberFormat="1" applyFont="1" applyFill="1" applyBorder="1"/>
    <xf numFmtId="164" fontId="3" fillId="2" borderId="3" xfId="0" applyNumberFormat="1" applyFont="1" applyFill="1" applyBorder="1"/>
    <xf numFmtId="164" fontId="4" fillId="2" borderId="1" xfId="0" applyNumberFormat="1" applyFont="1" applyFill="1" applyBorder="1"/>
    <xf numFmtId="164" fontId="1" fillId="2" borderId="1" xfId="0" applyNumberFormat="1" applyFont="1" applyFill="1" applyBorder="1"/>
    <xf numFmtId="164" fontId="1" fillId="2" borderId="6" xfId="0" applyNumberFormat="1" applyFont="1" applyFill="1" applyBorder="1"/>
    <xf numFmtId="0" fontId="3" fillId="0" borderId="0" xfId="0" applyFont="1"/>
    <xf numFmtId="164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76200</xdr:colOff>
      <xdr:row>1</xdr:row>
      <xdr:rowOff>48683</xdr:rowOff>
    </xdr:to>
    <xdr:sp macro="" textlink="">
      <xdr:nvSpPr>
        <xdr:cNvPr id="2049" name="FILTER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76200</xdr:colOff>
      <xdr:row>1</xdr:row>
      <xdr:rowOff>48683</xdr:rowOff>
    </xdr:to>
    <xdr:sp macro="" textlink="">
      <xdr:nvSpPr>
        <xdr:cNvPr id="2050" name="HEADER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76200</xdr:colOff>
      <xdr:row>1</xdr:row>
      <xdr:rowOff>48683</xdr:rowOff>
    </xdr:to>
    <xdr:pic>
      <xdr:nvPicPr>
        <xdr:cNvPr id="2" name="FILTER" hidden="1">
          <a:extLst>
            <a:ext uri="{FF2B5EF4-FFF2-40B4-BE49-F238E27FC236}">
              <a16:creationId xmlns:a16="http://schemas.microsoft.com/office/drawing/2014/main" id="{1D2FB33B-2C2C-A4D2-8F79-516BD68884C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5200" cy="241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76200</xdr:colOff>
      <xdr:row>1</xdr:row>
      <xdr:rowOff>48683</xdr:rowOff>
    </xdr:to>
    <xdr:pic>
      <xdr:nvPicPr>
        <xdr:cNvPr id="3" name="HEADER" hidden="1">
          <a:extLst>
            <a:ext uri="{FF2B5EF4-FFF2-40B4-BE49-F238E27FC236}">
              <a16:creationId xmlns:a16="http://schemas.microsoft.com/office/drawing/2014/main" id="{1F963813-F30F-207C-8C1D-E518D9E3CC0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5200" cy="241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89867-5E6C-4CAB-9F39-9204C7738CEC}">
  <sheetPr codeName="Sheet2"/>
  <dimension ref="A1:M278"/>
  <sheetViews>
    <sheetView tabSelected="1" zoomScale="127" zoomScaleNormal="127" zoomScaleSheetLayoutView="90" workbookViewId="0">
      <selection activeCell="O14" sqref="O14"/>
    </sheetView>
  </sheetViews>
  <sheetFormatPr baseColWidth="10" defaultColWidth="8.83203125" defaultRowHeight="15" customHeight="1" x14ac:dyDescent="0.15"/>
  <cols>
    <col min="1" max="8" width="1.6640625" style="25" customWidth="1"/>
    <col min="9" max="9" width="33" style="25" customWidth="1"/>
    <col min="10" max="10" width="2.33203125" style="2" customWidth="1"/>
    <col min="11" max="11" width="14.83203125" style="2" customWidth="1"/>
    <col min="12" max="12" width="5.1640625" style="2" customWidth="1"/>
    <col min="13" max="13" width="14.83203125" style="35" customWidth="1"/>
    <col min="14" max="16384" width="8.83203125" style="2"/>
  </cols>
  <sheetData>
    <row r="1" spans="1:13" s="6" customFormat="1" ht="15" customHeight="1" thickTop="1" thickBot="1" x14ac:dyDescent="0.2">
      <c r="A1" s="3"/>
      <c r="B1" s="3"/>
      <c r="C1" s="3"/>
      <c r="D1" s="3"/>
      <c r="E1" s="3"/>
      <c r="F1" s="3"/>
      <c r="G1" s="3"/>
      <c r="H1" s="3"/>
      <c r="I1" s="3"/>
      <c r="J1" s="4"/>
      <c r="K1" s="5" t="s">
        <v>246</v>
      </c>
      <c r="L1" s="4"/>
      <c r="M1" s="5" t="s">
        <v>217</v>
      </c>
    </row>
    <row r="2" spans="1:13" ht="15" customHeight="1" thickTop="1" x14ac:dyDescent="0.15">
      <c r="A2" s="1"/>
      <c r="B2" s="1"/>
      <c r="C2" s="1"/>
      <c r="D2" s="1" t="s">
        <v>229</v>
      </c>
      <c r="E2" s="1"/>
      <c r="F2" s="1"/>
      <c r="G2" s="1"/>
      <c r="H2" s="1"/>
      <c r="I2" s="1"/>
      <c r="J2" s="7"/>
      <c r="K2" s="8"/>
      <c r="L2" s="7"/>
      <c r="M2" s="9"/>
    </row>
    <row r="3" spans="1:13" ht="15" customHeight="1" x14ac:dyDescent="0.15">
      <c r="A3" s="1"/>
      <c r="B3" s="1"/>
      <c r="C3" s="1"/>
      <c r="D3" s="1"/>
      <c r="E3" s="1" t="s">
        <v>0</v>
      </c>
      <c r="F3" s="1"/>
      <c r="G3" s="1"/>
      <c r="H3" s="1"/>
      <c r="I3" s="1"/>
      <c r="J3" s="7"/>
      <c r="K3" s="8">
        <v>512743.05</v>
      </c>
      <c r="L3" s="7"/>
      <c r="M3" s="36">
        <v>543923</v>
      </c>
    </row>
    <row r="4" spans="1:13" ht="15" customHeight="1" thickBot="1" x14ac:dyDescent="0.2">
      <c r="A4" s="1"/>
      <c r="B4" s="1"/>
      <c r="C4" s="1"/>
      <c r="D4" s="1"/>
      <c r="E4" s="1" t="s">
        <v>207</v>
      </c>
      <c r="F4" s="1"/>
      <c r="G4" s="1"/>
      <c r="H4" s="1"/>
      <c r="I4" s="1"/>
      <c r="J4" s="7"/>
      <c r="K4" s="8">
        <v>9355.26</v>
      </c>
      <c r="L4" s="7"/>
      <c r="M4" s="9">
        <v>6000</v>
      </c>
    </row>
    <row r="5" spans="1:13" ht="15" customHeight="1" thickBot="1" x14ac:dyDescent="0.2">
      <c r="A5" s="1"/>
      <c r="B5" s="1"/>
      <c r="C5" s="1"/>
      <c r="D5" s="11" t="s">
        <v>228</v>
      </c>
      <c r="E5" s="11"/>
      <c r="F5" s="11"/>
      <c r="G5" s="11"/>
      <c r="H5" s="11"/>
      <c r="I5" s="11"/>
      <c r="J5" s="12"/>
      <c r="K5" s="13">
        <f>ROUND(SUM(K2:K4),5)</f>
        <v>522098.31</v>
      </c>
      <c r="L5" s="12"/>
      <c r="M5" s="14">
        <f>ROUND(SUM(M2:M4),5)</f>
        <v>549923</v>
      </c>
    </row>
    <row r="6" spans="1:13" ht="15" customHeight="1" x14ac:dyDescent="0.15">
      <c r="A6" s="1"/>
      <c r="B6" s="1"/>
      <c r="C6" s="1"/>
      <c r="D6" s="1"/>
      <c r="E6" s="1"/>
      <c r="F6" s="1"/>
      <c r="G6" s="1"/>
      <c r="H6" s="1"/>
      <c r="I6" s="1"/>
      <c r="J6" s="7"/>
      <c r="K6" s="8"/>
      <c r="L6" s="7"/>
      <c r="M6" s="9"/>
    </row>
    <row r="7" spans="1:13" ht="15" customHeight="1" x14ac:dyDescent="0.15">
      <c r="A7" s="1"/>
      <c r="B7" s="1"/>
      <c r="C7" s="1"/>
      <c r="D7" s="1" t="s">
        <v>230</v>
      </c>
      <c r="E7" s="1"/>
      <c r="F7" s="1"/>
      <c r="G7" s="1"/>
      <c r="H7" s="1"/>
      <c r="I7" s="1"/>
      <c r="J7" s="7"/>
      <c r="K7" s="8"/>
      <c r="L7" s="7"/>
      <c r="M7" s="9"/>
    </row>
    <row r="8" spans="1:13" ht="15" customHeight="1" x14ac:dyDescent="0.15">
      <c r="A8" s="1"/>
      <c r="B8" s="1"/>
      <c r="C8" s="1"/>
      <c r="D8" s="1"/>
      <c r="E8" s="1" t="s">
        <v>1</v>
      </c>
      <c r="F8" s="1"/>
      <c r="G8" s="1"/>
      <c r="H8" s="1"/>
      <c r="I8" s="1"/>
      <c r="J8" s="7"/>
      <c r="K8" s="8"/>
      <c r="L8" s="7"/>
      <c r="M8" s="9"/>
    </row>
    <row r="9" spans="1:13" ht="15" customHeight="1" x14ac:dyDescent="0.15">
      <c r="A9" s="1"/>
      <c r="B9" s="1"/>
      <c r="C9" s="1"/>
      <c r="D9" s="1"/>
      <c r="E9" s="1"/>
      <c r="F9" s="1" t="s">
        <v>197</v>
      </c>
      <c r="G9" s="1"/>
      <c r="H9" s="1"/>
      <c r="I9" s="1"/>
      <c r="J9" s="7"/>
      <c r="K9" s="8">
        <v>38.97</v>
      </c>
      <c r="L9" s="7"/>
      <c r="M9" s="9">
        <v>200</v>
      </c>
    </row>
    <row r="10" spans="1:13" ht="15" customHeight="1" x14ac:dyDescent="0.15">
      <c r="A10" s="1"/>
      <c r="B10" s="1"/>
      <c r="C10" s="1"/>
      <c r="D10" s="1"/>
      <c r="E10" s="1"/>
      <c r="F10" s="1" t="s">
        <v>2</v>
      </c>
      <c r="G10" s="1"/>
      <c r="H10" s="1"/>
      <c r="I10" s="1"/>
      <c r="J10" s="7"/>
      <c r="K10" s="8">
        <v>564.54999999999995</v>
      </c>
      <c r="L10" s="7"/>
      <c r="M10" s="9">
        <v>575</v>
      </c>
    </row>
    <row r="11" spans="1:13" ht="15" customHeight="1" x14ac:dyDescent="0.15">
      <c r="A11" s="1"/>
      <c r="B11" s="1"/>
      <c r="C11" s="1"/>
      <c r="D11" s="1"/>
      <c r="E11" s="1"/>
      <c r="F11" s="24" t="s">
        <v>242</v>
      </c>
      <c r="G11" s="1"/>
      <c r="H11" s="1"/>
      <c r="I11" s="1"/>
      <c r="J11" s="7"/>
      <c r="K11" s="8">
        <v>7915.32</v>
      </c>
      <c r="L11" s="7"/>
      <c r="M11" s="9">
        <v>9080</v>
      </c>
    </row>
    <row r="12" spans="1:13" ht="15" customHeight="1" x14ac:dyDescent="0.15">
      <c r="A12" s="1"/>
      <c r="B12" s="1"/>
      <c r="C12" s="1"/>
      <c r="D12" s="1"/>
      <c r="E12" s="1"/>
      <c r="F12" s="1" t="s">
        <v>4</v>
      </c>
      <c r="G12" s="1"/>
      <c r="H12" s="1"/>
      <c r="I12" s="1"/>
      <c r="J12" s="7"/>
      <c r="K12" s="8"/>
      <c r="L12" s="7"/>
      <c r="M12" s="9"/>
    </row>
    <row r="13" spans="1:13" ht="15" customHeight="1" x14ac:dyDescent="0.15">
      <c r="A13" s="1"/>
      <c r="B13" s="1"/>
      <c r="C13" s="1"/>
      <c r="D13" s="1"/>
      <c r="E13" s="1"/>
      <c r="F13" s="1"/>
      <c r="G13" s="1" t="s">
        <v>5</v>
      </c>
      <c r="H13" s="1"/>
      <c r="I13" s="1"/>
      <c r="J13" s="7"/>
      <c r="K13" s="8">
        <v>1623</v>
      </c>
      <c r="L13" s="7"/>
      <c r="M13" s="9">
        <v>1625</v>
      </c>
    </row>
    <row r="14" spans="1:13" ht="15" customHeight="1" x14ac:dyDescent="0.15">
      <c r="A14" s="1"/>
      <c r="B14" s="1"/>
      <c r="C14" s="1"/>
      <c r="D14" s="1"/>
      <c r="E14" s="1"/>
      <c r="F14" s="1"/>
      <c r="G14" s="1" t="s">
        <v>6</v>
      </c>
      <c r="H14" s="1"/>
      <c r="I14" s="1"/>
      <c r="J14" s="7"/>
      <c r="K14" s="8">
        <v>2482.89</v>
      </c>
      <c r="L14" s="7"/>
      <c r="M14" s="9">
        <v>2570</v>
      </c>
    </row>
    <row r="15" spans="1:13" ht="15" customHeight="1" thickBot="1" x14ac:dyDescent="0.2">
      <c r="A15" s="1"/>
      <c r="B15" s="1"/>
      <c r="C15" s="1"/>
      <c r="D15" s="1"/>
      <c r="E15" s="1"/>
      <c r="F15" s="1"/>
      <c r="G15" s="1" t="s">
        <v>7</v>
      </c>
      <c r="H15" s="1"/>
      <c r="I15" s="1"/>
      <c r="J15" s="7"/>
      <c r="K15" s="15">
        <v>570.88</v>
      </c>
      <c r="L15" s="7"/>
      <c r="M15" s="16">
        <v>600</v>
      </c>
    </row>
    <row r="16" spans="1:13" ht="15" customHeight="1" x14ac:dyDescent="0.15">
      <c r="A16" s="1"/>
      <c r="B16" s="1"/>
      <c r="C16" s="1"/>
      <c r="D16" s="1"/>
      <c r="E16" s="1"/>
      <c r="F16" s="1" t="s">
        <v>8</v>
      </c>
      <c r="G16" s="1"/>
      <c r="H16" s="1"/>
      <c r="I16" s="1"/>
      <c r="J16" s="7"/>
      <c r="K16" s="8">
        <f>ROUND(SUM(K12:K15),5)</f>
        <v>4676.7700000000004</v>
      </c>
      <c r="L16" s="7"/>
      <c r="M16" s="9">
        <f>ROUND(SUM(M12:M15),5)</f>
        <v>4795</v>
      </c>
    </row>
    <row r="17" spans="1:13" ht="15" customHeight="1" x14ac:dyDescent="0.15">
      <c r="A17" s="1"/>
      <c r="B17" s="1"/>
      <c r="C17" s="1"/>
      <c r="D17" s="1"/>
      <c r="E17" s="1"/>
      <c r="F17" s="1" t="s">
        <v>9</v>
      </c>
      <c r="G17" s="1"/>
      <c r="H17" s="1"/>
      <c r="I17" s="1"/>
      <c r="J17" s="7"/>
      <c r="K17" s="8"/>
      <c r="L17" s="7"/>
      <c r="M17" s="9"/>
    </row>
    <row r="18" spans="1:13" ht="15" customHeight="1" x14ac:dyDescent="0.15">
      <c r="A18" s="1"/>
      <c r="B18" s="1"/>
      <c r="C18" s="1"/>
      <c r="D18" s="1"/>
      <c r="E18" s="1"/>
      <c r="F18" s="1"/>
      <c r="G18" s="1" t="s">
        <v>10</v>
      </c>
      <c r="H18" s="1"/>
      <c r="I18" s="1"/>
      <c r="J18" s="7"/>
      <c r="K18" s="8">
        <v>15483.49</v>
      </c>
      <c r="L18" s="7"/>
      <c r="M18" s="9">
        <v>16260</v>
      </c>
    </row>
    <row r="19" spans="1:13" ht="15" customHeight="1" x14ac:dyDescent="0.15">
      <c r="A19" s="1"/>
      <c r="B19" s="1"/>
      <c r="C19" s="1"/>
      <c r="D19" s="1"/>
      <c r="E19" s="1"/>
      <c r="F19" s="1"/>
      <c r="G19" s="1" t="s">
        <v>11</v>
      </c>
      <c r="H19" s="1"/>
      <c r="I19" s="1"/>
      <c r="J19" s="7"/>
      <c r="K19" s="8">
        <v>2958.37</v>
      </c>
      <c r="L19" s="7"/>
      <c r="M19" s="9">
        <v>3105</v>
      </c>
    </row>
    <row r="20" spans="1:13" ht="15" customHeight="1" x14ac:dyDescent="0.15">
      <c r="A20" s="1"/>
      <c r="B20" s="1"/>
      <c r="C20" s="1"/>
      <c r="D20" s="1"/>
      <c r="E20" s="1"/>
      <c r="F20" s="1"/>
      <c r="G20" s="1" t="s">
        <v>12</v>
      </c>
      <c r="H20" s="1"/>
      <c r="I20" s="1"/>
      <c r="J20" s="7"/>
      <c r="K20" s="8">
        <v>744.49</v>
      </c>
      <c r="L20" s="7"/>
      <c r="M20" s="9">
        <v>780</v>
      </c>
    </row>
    <row r="21" spans="1:13" ht="15" customHeight="1" x14ac:dyDescent="0.15">
      <c r="A21" s="1"/>
      <c r="B21" s="1"/>
      <c r="C21" s="1"/>
      <c r="D21" s="1"/>
      <c r="E21" s="1"/>
      <c r="F21" s="1"/>
      <c r="G21" s="1" t="s">
        <v>13</v>
      </c>
      <c r="H21" s="1"/>
      <c r="I21" s="1"/>
      <c r="J21" s="7"/>
      <c r="K21" s="8">
        <v>3243.49</v>
      </c>
      <c r="L21" s="7"/>
      <c r="M21" s="9">
        <v>3405</v>
      </c>
    </row>
    <row r="22" spans="1:13" ht="15" customHeight="1" thickBot="1" x14ac:dyDescent="0.2">
      <c r="A22" s="1"/>
      <c r="B22" s="1"/>
      <c r="C22" s="1"/>
      <c r="D22" s="1"/>
      <c r="E22" s="1"/>
      <c r="F22" s="1"/>
      <c r="G22" s="1" t="s">
        <v>14</v>
      </c>
      <c r="H22" s="1"/>
      <c r="I22" s="1"/>
      <c r="J22" s="7"/>
      <c r="K22" s="15">
        <v>1616.26</v>
      </c>
      <c r="L22" s="7"/>
      <c r="M22" s="16">
        <v>1695</v>
      </c>
    </row>
    <row r="23" spans="1:13" ht="15" customHeight="1" x14ac:dyDescent="0.15">
      <c r="A23" s="1"/>
      <c r="B23" s="1"/>
      <c r="C23" s="1"/>
      <c r="D23" s="1"/>
      <c r="E23" s="1"/>
      <c r="F23" s="1" t="s">
        <v>15</v>
      </c>
      <c r="G23" s="1"/>
      <c r="H23" s="1"/>
      <c r="I23" s="1"/>
      <c r="J23" s="7"/>
      <c r="K23" s="8">
        <f>ROUND(SUM(K17:K22),5)</f>
        <v>24046.1</v>
      </c>
      <c r="L23" s="7"/>
      <c r="M23" s="9">
        <f>ROUND(SUM(M17:M22),5)</f>
        <v>25245</v>
      </c>
    </row>
    <row r="24" spans="1:13" ht="15" customHeight="1" x14ac:dyDescent="0.15">
      <c r="A24" s="1"/>
      <c r="B24" s="1"/>
      <c r="C24" s="1"/>
      <c r="D24" s="1"/>
      <c r="E24" s="1"/>
      <c r="F24" s="1" t="s">
        <v>16</v>
      </c>
      <c r="G24" s="1"/>
      <c r="H24" s="1"/>
      <c r="I24" s="1"/>
      <c r="J24" s="7"/>
      <c r="K24" s="8">
        <v>1899</v>
      </c>
      <c r="L24" s="7"/>
      <c r="M24" s="9">
        <v>2500</v>
      </c>
    </row>
    <row r="25" spans="1:13" ht="15" customHeight="1" x14ac:dyDescent="0.15">
      <c r="A25" s="1"/>
      <c r="B25" s="1"/>
      <c r="C25" s="1"/>
      <c r="D25" s="1"/>
      <c r="E25" s="1"/>
      <c r="F25" s="1" t="s">
        <v>17</v>
      </c>
      <c r="G25" s="1"/>
      <c r="H25" s="1"/>
      <c r="I25" s="1"/>
      <c r="J25" s="7"/>
      <c r="K25" s="8">
        <v>5386.99</v>
      </c>
      <c r="L25" s="7"/>
      <c r="M25" s="9">
        <v>5000</v>
      </c>
    </row>
    <row r="26" spans="1:13" ht="15" customHeight="1" x14ac:dyDescent="0.15">
      <c r="A26" s="1"/>
      <c r="B26" s="1"/>
      <c r="C26" s="1"/>
      <c r="D26" s="1"/>
      <c r="E26" s="1"/>
      <c r="F26" s="1" t="s">
        <v>18</v>
      </c>
      <c r="G26" s="1"/>
      <c r="H26" s="1"/>
      <c r="I26" s="1"/>
      <c r="J26" s="7"/>
      <c r="K26" s="8">
        <v>728.39</v>
      </c>
      <c r="L26" s="7"/>
      <c r="M26" s="9">
        <v>1000</v>
      </c>
    </row>
    <row r="27" spans="1:13" ht="15" customHeight="1" x14ac:dyDescent="0.15">
      <c r="A27" s="1"/>
      <c r="B27" s="1"/>
      <c r="C27" s="1"/>
      <c r="D27" s="1"/>
      <c r="E27" s="1"/>
      <c r="F27" s="1" t="s">
        <v>3</v>
      </c>
      <c r="G27" s="1"/>
      <c r="H27" s="1"/>
      <c r="I27" s="1"/>
      <c r="J27" s="7"/>
      <c r="K27" s="8">
        <v>1233.83</v>
      </c>
      <c r="L27" s="7"/>
      <c r="M27" s="9">
        <v>1300</v>
      </c>
    </row>
    <row r="28" spans="1:13" ht="15" customHeight="1" x14ac:dyDescent="0.15">
      <c r="A28" s="1"/>
      <c r="B28" s="1"/>
      <c r="C28" s="1"/>
      <c r="D28" s="1"/>
      <c r="E28" s="1"/>
      <c r="F28" s="1" t="s">
        <v>19</v>
      </c>
      <c r="G28" s="1"/>
      <c r="H28" s="1"/>
      <c r="I28" s="1"/>
      <c r="J28" s="7"/>
      <c r="K28" s="8"/>
      <c r="L28" s="7"/>
      <c r="M28" s="9"/>
    </row>
    <row r="29" spans="1:13" ht="15" customHeight="1" x14ac:dyDescent="0.15">
      <c r="A29" s="1"/>
      <c r="B29" s="1"/>
      <c r="C29" s="1"/>
      <c r="D29" s="1"/>
      <c r="E29" s="1"/>
      <c r="F29" s="1"/>
      <c r="G29" s="1" t="s">
        <v>20</v>
      </c>
      <c r="H29" s="1"/>
      <c r="I29" s="1"/>
      <c r="J29" s="7"/>
      <c r="K29" s="8">
        <v>1515.41</v>
      </c>
      <c r="L29" s="7"/>
      <c r="M29" s="9">
        <v>1700</v>
      </c>
    </row>
    <row r="30" spans="1:13" ht="15" customHeight="1" x14ac:dyDescent="0.15">
      <c r="A30" s="1"/>
      <c r="B30" s="1"/>
      <c r="C30" s="1"/>
      <c r="D30" s="1"/>
      <c r="E30" s="1"/>
      <c r="F30" s="1"/>
      <c r="G30" s="1" t="s">
        <v>21</v>
      </c>
      <c r="H30" s="1"/>
      <c r="I30" s="1"/>
      <c r="J30" s="7"/>
      <c r="K30" s="8">
        <v>5034.91</v>
      </c>
      <c r="L30" s="7"/>
      <c r="M30" s="9">
        <v>5400</v>
      </c>
    </row>
    <row r="31" spans="1:13" ht="15" customHeight="1" x14ac:dyDescent="0.15">
      <c r="A31" s="1"/>
      <c r="B31" s="1"/>
      <c r="C31" s="1"/>
      <c r="D31" s="1"/>
      <c r="E31" s="1"/>
      <c r="F31" s="1"/>
      <c r="G31" s="1" t="s">
        <v>22</v>
      </c>
      <c r="H31" s="1"/>
      <c r="I31" s="1"/>
      <c r="J31" s="7"/>
      <c r="K31" s="8">
        <v>98.4</v>
      </c>
      <c r="L31" s="7"/>
      <c r="M31" s="9">
        <v>125</v>
      </c>
    </row>
    <row r="32" spans="1:13" ht="15" customHeight="1" thickBot="1" x14ac:dyDescent="0.2">
      <c r="A32" s="1"/>
      <c r="B32" s="1"/>
      <c r="C32" s="1"/>
      <c r="D32" s="1"/>
      <c r="E32" s="1"/>
      <c r="F32" s="1"/>
      <c r="G32" s="1" t="s">
        <v>154</v>
      </c>
      <c r="H32" s="1"/>
      <c r="I32" s="1"/>
      <c r="J32" s="7"/>
      <c r="K32" s="15">
        <v>0.03</v>
      </c>
      <c r="L32" s="7"/>
      <c r="M32" s="16">
        <v>0</v>
      </c>
    </row>
    <row r="33" spans="1:13" ht="15" customHeight="1" x14ac:dyDescent="0.15">
      <c r="A33" s="1"/>
      <c r="B33" s="1"/>
      <c r="C33" s="1"/>
      <c r="D33" s="1"/>
      <c r="E33" s="1"/>
      <c r="F33" s="1" t="s">
        <v>23</v>
      </c>
      <c r="G33" s="1"/>
      <c r="H33" s="1"/>
      <c r="I33" s="1"/>
      <c r="J33" s="7"/>
      <c r="K33" s="8">
        <f>ROUND(SUM(K28:K32),5)</f>
        <v>6648.75</v>
      </c>
      <c r="L33" s="7"/>
      <c r="M33" s="9">
        <f>ROUND(SUM(M28:M32),5)</f>
        <v>7225</v>
      </c>
    </row>
    <row r="34" spans="1:13" ht="15" customHeight="1" x14ac:dyDescent="0.15">
      <c r="A34" s="1"/>
      <c r="B34" s="1"/>
      <c r="C34" s="1"/>
      <c r="D34" s="1"/>
      <c r="E34" s="1"/>
      <c r="F34" s="1" t="s">
        <v>24</v>
      </c>
      <c r="G34" s="1"/>
      <c r="H34" s="1"/>
      <c r="I34" s="1"/>
      <c r="J34" s="7"/>
      <c r="K34" s="8">
        <v>188.19</v>
      </c>
      <c r="L34" s="7"/>
      <c r="M34" s="9">
        <v>400</v>
      </c>
    </row>
    <row r="35" spans="1:13" ht="15" customHeight="1" x14ac:dyDescent="0.15">
      <c r="A35" s="1"/>
      <c r="B35" s="1"/>
      <c r="C35" s="1"/>
      <c r="D35" s="1"/>
      <c r="E35" s="1"/>
      <c r="F35" s="1" t="s">
        <v>25</v>
      </c>
      <c r="G35" s="1"/>
      <c r="H35" s="1"/>
      <c r="I35" s="1"/>
      <c r="J35" s="7"/>
      <c r="K35" s="8">
        <v>50</v>
      </c>
      <c r="L35" s="7"/>
      <c r="M35" s="9">
        <v>50</v>
      </c>
    </row>
    <row r="36" spans="1:13" ht="15" customHeight="1" x14ac:dyDescent="0.15">
      <c r="A36" s="1"/>
      <c r="B36" s="1"/>
      <c r="C36" s="1"/>
      <c r="D36" s="1"/>
      <c r="E36" s="1"/>
      <c r="F36" s="1" t="s">
        <v>26</v>
      </c>
      <c r="G36" s="1"/>
      <c r="H36" s="1"/>
      <c r="I36" s="1"/>
      <c r="J36" s="7"/>
      <c r="K36" s="8">
        <v>6630.52</v>
      </c>
      <c r="L36" s="7"/>
      <c r="M36" s="9">
        <v>6960</v>
      </c>
    </row>
    <row r="37" spans="1:13" ht="15" customHeight="1" x14ac:dyDescent="0.15">
      <c r="A37" s="1"/>
      <c r="B37" s="1"/>
      <c r="C37" s="1"/>
      <c r="D37" s="1"/>
      <c r="E37" s="1"/>
      <c r="F37" s="1" t="s">
        <v>211</v>
      </c>
      <c r="G37" s="1"/>
      <c r="H37" s="1"/>
      <c r="I37" s="1"/>
      <c r="J37" s="7"/>
      <c r="K37" s="8">
        <v>1000.44</v>
      </c>
      <c r="L37" s="7"/>
      <c r="M37" s="9">
        <v>1000</v>
      </c>
    </row>
    <row r="38" spans="1:13" ht="15" customHeight="1" thickBot="1" x14ac:dyDescent="0.2">
      <c r="A38" s="1"/>
      <c r="B38" s="1"/>
      <c r="C38" s="1"/>
      <c r="D38" s="1"/>
      <c r="E38" s="1"/>
      <c r="F38" s="1" t="s">
        <v>27</v>
      </c>
      <c r="G38" s="1"/>
      <c r="H38" s="1"/>
      <c r="I38" s="1"/>
      <c r="J38" s="7"/>
      <c r="K38" s="15">
        <v>72</v>
      </c>
      <c r="L38" s="7"/>
      <c r="M38" s="16">
        <v>1000</v>
      </c>
    </row>
    <row r="39" spans="1:13" ht="15" customHeight="1" x14ac:dyDescent="0.15">
      <c r="A39" s="1"/>
      <c r="B39" s="1"/>
      <c r="C39" s="1"/>
      <c r="D39" s="1"/>
      <c r="E39" s="11" t="s">
        <v>231</v>
      </c>
      <c r="F39" s="11"/>
      <c r="G39" s="11"/>
      <c r="H39" s="11"/>
      <c r="I39" s="11"/>
      <c r="J39" s="12"/>
      <c r="K39" s="17">
        <f>ROUND(SUM(K8:K11)+K16+SUM(K23:K27)+SUM(K33:K38),5)</f>
        <v>61079.82</v>
      </c>
      <c r="L39" s="12"/>
      <c r="M39" s="18">
        <f>ROUND(SUM(M8:M11)+M16+SUM(M23:M27)+SUM(M33:M38),5)</f>
        <v>66330</v>
      </c>
    </row>
    <row r="40" spans="1:13" ht="1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7"/>
      <c r="K40" s="8"/>
      <c r="L40" s="7"/>
      <c r="M40" s="9"/>
    </row>
    <row r="41" spans="1:13" ht="15" customHeight="1" x14ac:dyDescent="0.15">
      <c r="A41" s="1"/>
      <c r="B41" s="1"/>
      <c r="C41" s="1"/>
      <c r="D41" s="1"/>
      <c r="E41" s="1" t="s">
        <v>28</v>
      </c>
      <c r="F41" s="1"/>
      <c r="G41" s="1"/>
      <c r="H41" s="1"/>
      <c r="I41" s="1"/>
      <c r="J41" s="7"/>
      <c r="K41" s="8"/>
      <c r="L41" s="7"/>
      <c r="M41" s="9"/>
    </row>
    <row r="42" spans="1:13" ht="15" customHeight="1" x14ac:dyDescent="0.15">
      <c r="A42" s="1"/>
      <c r="B42" s="1"/>
      <c r="C42" s="1"/>
      <c r="D42" s="1"/>
      <c r="E42" s="1"/>
      <c r="F42" s="1" t="s">
        <v>29</v>
      </c>
      <c r="G42" s="1"/>
      <c r="H42" s="1"/>
      <c r="I42" s="1"/>
      <c r="J42" s="7"/>
      <c r="K42" s="8">
        <v>228.95</v>
      </c>
      <c r="L42" s="7"/>
      <c r="M42" s="9">
        <v>1000</v>
      </c>
    </row>
    <row r="43" spans="1:13" ht="15" customHeight="1" x14ac:dyDescent="0.15">
      <c r="A43" s="1"/>
      <c r="B43" s="1"/>
      <c r="C43" s="1"/>
      <c r="D43" s="1"/>
      <c r="E43" s="1"/>
      <c r="F43" s="1" t="s">
        <v>30</v>
      </c>
      <c r="G43" s="1"/>
      <c r="H43" s="1"/>
      <c r="I43" s="1"/>
      <c r="J43" s="7"/>
      <c r="K43" s="8">
        <v>0</v>
      </c>
      <c r="L43" s="7"/>
      <c r="M43" s="9">
        <v>500</v>
      </c>
    </row>
    <row r="44" spans="1:13" ht="15" customHeight="1" thickBot="1" x14ac:dyDescent="0.2">
      <c r="A44" s="1"/>
      <c r="B44" s="1"/>
      <c r="C44" s="1"/>
      <c r="D44" s="1"/>
      <c r="E44" s="1"/>
      <c r="F44" s="1" t="s">
        <v>122</v>
      </c>
      <c r="G44" s="1"/>
      <c r="H44" s="1"/>
      <c r="I44" s="1"/>
      <c r="J44" s="7"/>
      <c r="K44" s="15">
        <v>0</v>
      </c>
      <c r="L44" s="7"/>
      <c r="M44" s="16">
        <v>500</v>
      </c>
    </row>
    <row r="45" spans="1:13" ht="15" customHeight="1" x14ac:dyDescent="0.15">
      <c r="A45" s="1"/>
      <c r="B45" s="1"/>
      <c r="C45" s="1"/>
      <c r="D45" s="1"/>
      <c r="E45" s="11" t="s">
        <v>232</v>
      </c>
      <c r="F45" s="11"/>
      <c r="G45" s="11"/>
      <c r="H45" s="11"/>
      <c r="I45" s="11"/>
      <c r="J45" s="12"/>
      <c r="K45" s="17">
        <f>ROUND(SUM(K41:K44),5)</f>
        <v>228.95</v>
      </c>
      <c r="L45" s="12"/>
      <c r="M45" s="18">
        <f>ROUND(SUM(M41:M44),5)</f>
        <v>2000</v>
      </c>
    </row>
    <row r="46" spans="1:13" ht="1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7"/>
      <c r="K46" s="8"/>
      <c r="L46" s="7"/>
      <c r="M46" s="9"/>
    </row>
    <row r="47" spans="1:13" ht="15" customHeight="1" x14ac:dyDescent="0.15">
      <c r="A47" s="1"/>
      <c r="B47" s="1"/>
      <c r="C47" s="1"/>
      <c r="D47" s="1"/>
      <c r="E47" s="1" t="s">
        <v>31</v>
      </c>
      <c r="F47" s="1"/>
      <c r="G47" s="1"/>
      <c r="H47" s="1"/>
      <c r="I47" s="1"/>
      <c r="J47" s="7"/>
      <c r="K47" s="8"/>
      <c r="L47" s="7"/>
      <c r="M47" s="9"/>
    </row>
    <row r="48" spans="1:13" ht="15" customHeight="1" x14ac:dyDescent="0.15">
      <c r="A48" s="1"/>
      <c r="B48" s="1"/>
      <c r="C48" s="1"/>
      <c r="D48" s="1"/>
      <c r="E48" s="1"/>
      <c r="F48" s="1" t="s">
        <v>32</v>
      </c>
      <c r="G48" s="1"/>
      <c r="H48" s="1"/>
      <c r="I48" s="1"/>
      <c r="J48" s="7"/>
      <c r="K48" s="8"/>
      <c r="L48" s="7"/>
      <c r="M48" s="9"/>
    </row>
    <row r="49" spans="1:13" ht="15" customHeight="1" x14ac:dyDescent="0.15">
      <c r="A49" s="1"/>
      <c r="B49" s="1"/>
      <c r="C49" s="1"/>
      <c r="D49" s="1"/>
      <c r="E49" s="1"/>
      <c r="F49" s="1"/>
      <c r="G49" s="1" t="s">
        <v>33</v>
      </c>
      <c r="H49" s="1"/>
      <c r="I49" s="1"/>
      <c r="J49" s="7"/>
      <c r="K49" s="8">
        <v>3021.03</v>
      </c>
      <c r="L49" s="7"/>
      <c r="M49" s="9">
        <v>2000</v>
      </c>
    </row>
    <row r="50" spans="1:13" ht="15" customHeight="1" thickBot="1" x14ac:dyDescent="0.2">
      <c r="A50" s="1"/>
      <c r="B50" s="1"/>
      <c r="C50" s="1"/>
      <c r="D50" s="1"/>
      <c r="E50" s="1"/>
      <c r="F50" s="1"/>
      <c r="G50" s="1" t="s">
        <v>34</v>
      </c>
      <c r="H50" s="1"/>
      <c r="I50" s="1"/>
      <c r="J50" s="7"/>
      <c r="K50" s="15">
        <v>8487.4699999999993</v>
      </c>
      <c r="L50" s="7"/>
      <c r="M50" s="16">
        <v>7500</v>
      </c>
    </row>
    <row r="51" spans="1:13" ht="15" customHeight="1" x14ac:dyDescent="0.15">
      <c r="A51" s="1"/>
      <c r="B51" s="1"/>
      <c r="C51" s="1"/>
      <c r="D51" s="1"/>
      <c r="E51" s="1"/>
      <c r="F51" s="1" t="s">
        <v>198</v>
      </c>
      <c r="G51" s="1"/>
      <c r="H51" s="1"/>
      <c r="I51" s="1"/>
      <c r="J51" s="7"/>
      <c r="K51" s="8">
        <f>ROUND(SUM(K48:K50),5)</f>
        <v>11508.5</v>
      </c>
      <c r="L51" s="7"/>
      <c r="M51" s="9">
        <f>ROUND(SUM(M48:M50),5)</f>
        <v>9500</v>
      </c>
    </row>
    <row r="52" spans="1:13" ht="15" customHeight="1" x14ac:dyDescent="0.15">
      <c r="A52" s="1"/>
      <c r="B52" s="1"/>
      <c r="C52" s="1"/>
      <c r="D52" s="1"/>
      <c r="E52" s="1"/>
      <c r="F52" s="1" t="s">
        <v>35</v>
      </c>
      <c r="G52" s="1"/>
      <c r="H52" s="1"/>
      <c r="I52" s="1"/>
      <c r="J52" s="7"/>
      <c r="K52" s="8"/>
      <c r="L52" s="7"/>
      <c r="M52" s="9"/>
    </row>
    <row r="53" spans="1:13" ht="15" customHeight="1" x14ac:dyDescent="0.15">
      <c r="A53" s="1"/>
      <c r="B53" s="1"/>
      <c r="C53" s="1"/>
      <c r="D53" s="1"/>
      <c r="E53" s="1"/>
      <c r="F53" s="1"/>
      <c r="G53" s="1" t="s">
        <v>36</v>
      </c>
      <c r="H53" s="1"/>
      <c r="I53" s="1"/>
      <c r="J53" s="7"/>
      <c r="K53" s="8">
        <v>11696.51</v>
      </c>
      <c r="L53" s="7"/>
      <c r="M53" s="9">
        <v>12280</v>
      </c>
    </row>
    <row r="54" spans="1:13" ht="15" customHeight="1" x14ac:dyDescent="0.15">
      <c r="A54" s="1"/>
      <c r="B54" s="1"/>
      <c r="C54" s="1"/>
      <c r="D54" s="1"/>
      <c r="E54" s="1"/>
      <c r="F54" s="1"/>
      <c r="G54" s="1" t="s">
        <v>37</v>
      </c>
      <c r="H54" s="1"/>
      <c r="I54" s="1"/>
      <c r="J54" s="7"/>
      <c r="K54" s="8">
        <v>1024.45</v>
      </c>
      <c r="L54" s="7"/>
      <c r="M54" s="9">
        <v>1075</v>
      </c>
    </row>
    <row r="55" spans="1:13" ht="15" customHeight="1" x14ac:dyDescent="0.15">
      <c r="A55" s="1"/>
      <c r="B55" s="1"/>
      <c r="C55" s="1"/>
      <c r="D55" s="1"/>
      <c r="E55" s="1"/>
      <c r="F55" s="1"/>
      <c r="G55" s="1" t="s">
        <v>38</v>
      </c>
      <c r="H55" s="1"/>
      <c r="I55" s="1"/>
      <c r="J55" s="7"/>
      <c r="K55" s="8">
        <v>5914.78</v>
      </c>
      <c r="L55" s="7"/>
      <c r="M55" s="9">
        <v>6210</v>
      </c>
    </row>
    <row r="56" spans="1:13" ht="15" customHeight="1" thickBot="1" x14ac:dyDescent="0.2">
      <c r="A56" s="1"/>
      <c r="B56" s="1"/>
      <c r="C56" s="1"/>
      <c r="D56" s="1"/>
      <c r="E56" s="1"/>
      <c r="F56" s="1"/>
      <c r="G56" s="1" t="s">
        <v>39</v>
      </c>
      <c r="H56" s="1"/>
      <c r="I56" s="1"/>
      <c r="J56" s="7"/>
      <c r="K56" s="15">
        <v>1693.23</v>
      </c>
      <c r="L56" s="7"/>
      <c r="M56" s="16">
        <v>1780</v>
      </c>
    </row>
    <row r="57" spans="1:13" ht="15" customHeight="1" x14ac:dyDescent="0.15">
      <c r="A57" s="1"/>
      <c r="B57" s="1"/>
      <c r="C57" s="1"/>
      <c r="D57" s="1"/>
      <c r="E57" s="1"/>
      <c r="F57" s="1" t="s">
        <v>40</v>
      </c>
      <c r="G57" s="1"/>
      <c r="H57" s="1"/>
      <c r="I57" s="1"/>
      <c r="J57" s="7"/>
      <c r="K57" s="8">
        <f>ROUND(SUM(K52:K56),5)</f>
        <v>20328.97</v>
      </c>
      <c r="L57" s="7"/>
      <c r="M57" s="9">
        <f>ROUND(SUM(M52:M56),5)</f>
        <v>21345</v>
      </c>
    </row>
    <row r="58" spans="1:13" ht="15" customHeight="1" x14ac:dyDescent="0.15">
      <c r="A58" s="1"/>
      <c r="B58" s="1"/>
      <c r="C58" s="1"/>
      <c r="D58" s="1"/>
      <c r="E58" s="1"/>
      <c r="F58" s="1" t="s">
        <v>41</v>
      </c>
      <c r="G58" s="1"/>
      <c r="H58" s="1"/>
      <c r="I58" s="1"/>
      <c r="J58" s="7"/>
      <c r="K58" s="8"/>
      <c r="L58" s="7"/>
      <c r="M58" s="9"/>
    </row>
    <row r="59" spans="1:13" ht="15" customHeight="1" x14ac:dyDescent="0.15">
      <c r="A59" s="1"/>
      <c r="B59" s="1"/>
      <c r="C59" s="1"/>
      <c r="D59" s="1"/>
      <c r="E59" s="1"/>
      <c r="F59" s="1"/>
      <c r="G59" s="1" t="s">
        <v>42</v>
      </c>
      <c r="H59" s="1"/>
      <c r="I59" s="1"/>
      <c r="J59" s="7"/>
      <c r="K59" s="8">
        <v>8871.91</v>
      </c>
      <c r="L59" s="7"/>
      <c r="M59" s="9">
        <v>8918</v>
      </c>
    </row>
    <row r="60" spans="1:13" ht="15" customHeight="1" thickBot="1" x14ac:dyDescent="0.2">
      <c r="A60" s="1"/>
      <c r="B60" s="1"/>
      <c r="C60" s="1"/>
      <c r="D60" s="1"/>
      <c r="E60" s="1"/>
      <c r="F60" s="1"/>
      <c r="G60" s="1" t="s">
        <v>43</v>
      </c>
      <c r="H60" s="1"/>
      <c r="I60" s="1"/>
      <c r="J60" s="7"/>
      <c r="K60" s="8">
        <v>1185.54</v>
      </c>
      <c r="L60" s="7"/>
      <c r="M60" s="9">
        <v>1200</v>
      </c>
    </row>
    <row r="61" spans="1:13" ht="15" customHeight="1" thickBot="1" x14ac:dyDescent="0.2">
      <c r="A61" s="1"/>
      <c r="B61" s="1"/>
      <c r="C61" s="1"/>
      <c r="D61" s="1"/>
      <c r="E61" s="1"/>
      <c r="F61" s="1" t="s">
        <v>44</v>
      </c>
      <c r="G61" s="1"/>
      <c r="H61" s="1"/>
      <c r="I61" s="1"/>
      <c r="J61" s="7"/>
      <c r="K61" s="19">
        <f>ROUND(SUM(K58:K60),5)</f>
        <v>10057.450000000001</v>
      </c>
      <c r="L61" s="7"/>
      <c r="M61" s="20">
        <f>ROUND(SUM(M58:M60),5)</f>
        <v>10118</v>
      </c>
    </row>
    <row r="62" spans="1:13" ht="15" customHeight="1" x14ac:dyDescent="0.15">
      <c r="A62" s="1"/>
      <c r="B62" s="1"/>
      <c r="C62" s="1"/>
      <c r="D62" s="1"/>
      <c r="E62" s="11" t="s">
        <v>233</v>
      </c>
      <c r="F62" s="11"/>
      <c r="G62" s="11"/>
      <c r="H62" s="11"/>
      <c r="I62" s="11"/>
      <c r="J62" s="12"/>
      <c r="K62" s="17">
        <f>ROUND(K47+K51+K57+K61,5)</f>
        <v>41894.92</v>
      </c>
      <c r="L62" s="12"/>
      <c r="M62" s="18">
        <f>ROUND(M47+M51+M57+M61,5)</f>
        <v>40963</v>
      </c>
    </row>
    <row r="63" spans="1:13" ht="1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7"/>
      <c r="K63" s="8"/>
      <c r="L63" s="7"/>
      <c r="M63" s="9"/>
    </row>
    <row r="64" spans="1:13" ht="15" customHeight="1" x14ac:dyDescent="0.15">
      <c r="A64" s="1"/>
      <c r="B64" s="1"/>
      <c r="C64" s="1"/>
      <c r="D64" s="1"/>
      <c r="E64" s="1" t="s">
        <v>45</v>
      </c>
      <c r="F64" s="1"/>
      <c r="G64" s="1"/>
      <c r="H64" s="1"/>
      <c r="I64" s="1"/>
      <c r="J64" s="7"/>
      <c r="K64" s="8"/>
      <c r="L64" s="7"/>
      <c r="M64" s="9"/>
    </row>
    <row r="65" spans="1:13" ht="15" customHeight="1" x14ac:dyDescent="0.15">
      <c r="A65" s="1"/>
      <c r="B65" s="1"/>
      <c r="C65" s="1"/>
      <c r="D65" s="1"/>
      <c r="E65" s="1"/>
      <c r="F65" s="1" t="s">
        <v>46</v>
      </c>
      <c r="G65" s="1"/>
      <c r="H65" s="1"/>
      <c r="I65" s="1"/>
      <c r="J65" s="7"/>
      <c r="K65" s="8">
        <v>65.3</v>
      </c>
      <c r="L65" s="7"/>
      <c r="M65" s="9">
        <v>100</v>
      </c>
    </row>
    <row r="66" spans="1:13" ht="15" customHeight="1" x14ac:dyDescent="0.15">
      <c r="A66" s="1"/>
      <c r="B66" s="1"/>
      <c r="C66" s="1"/>
      <c r="D66" s="1"/>
      <c r="E66" s="1"/>
      <c r="F66" s="1" t="s">
        <v>47</v>
      </c>
      <c r="G66" s="1"/>
      <c r="H66" s="1"/>
      <c r="I66" s="1"/>
      <c r="J66" s="7"/>
      <c r="K66" s="8">
        <v>64.78</v>
      </c>
      <c r="L66" s="7"/>
      <c r="M66" s="9">
        <v>100</v>
      </c>
    </row>
    <row r="67" spans="1:13" ht="15" customHeight="1" x14ac:dyDescent="0.15">
      <c r="A67" s="1"/>
      <c r="B67" s="1"/>
      <c r="C67" s="1"/>
      <c r="D67" s="1"/>
      <c r="E67" s="1"/>
      <c r="F67" s="1" t="s">
        <v>48</v>
      </c>
      <c r="G67" s="1"/>
      <c r="H67" s="1"/>
      <c r="I67" s="1"/>
      <c r="J67" s="7"/>
      <c r="K67" s="8">
        <v>467.89</v>
      </c>
      <c r="L67" s="7"/>
      <c r="M67" s="9">
        <v>600</v>
      </c>
    </row>
    <row r="68" spans="1:13" ht="15" customHeight="1" x14ac:dyDescent="0.15">
      <c r="A68" s="1"/>
      <c r="B68" s="1"/>
      <c r="C68" s="1"/>
      <c r="D68" s="1"/>
      <c r="E68" s="1"/>
      <c r="F68" s="21" t="s">
        <v>171</v>
      </c>
      <c r="G68" s="1"/>
      <c r="H68" s="1"/>
      <c r="I68" s="1"/>
      <c r="J68" s="7"/>
      <c r="K68" s="8">
        <v>1784.25</v>
      </c>
      <c r="L68" s="7"/>
      <c r="M68" s="9">
        <v>3000</v>
      </c>
    </row>
    <row r="69" spans="1:13" ht="15" customHeight="1" x14ac:dyDescent="0.15">
      <c r="A69" s="1"/>
      <c r="B69" s="1"/>
      <c r="C69" s="1"/>
      <c r="D69" s="1"/>
      <c r="E69" s="1"/>
      <c r="F69" s="1" t="s">
        <v>49</v>
      </c>
      <c r="G69" s="1"/>
      <c r="H69" s="1"/>
      <c r="I69" s="1"/>
      <c r="J69" s="7"/>
      <c r="K69" s="8">
        <v>379.13</v>
      </c>
      <c r="L69" s="7"/>
      <c r="M69" s="9">
        <v>500</v>
      </c>
    </row>
    <row r="70" spans="1:13" ht="15" customHeight="1" x14ac:dyDescent="0.15">
      <c r="A70" s="1"/>
      <c r="B70" s="1"/>
      <c r="C70" s="1"/>
      <c r="D70" s="1"/>
      <c r="E70" s="1"/>
      <c r="F70" s="1" t="s">
        <v>50</v>
      </c>
      <c r="G70" s="1"/>
      <c r="H70" s="1"/>
      <c r="I70" s="1"/>
      <c r="J70" s="7"/>
      <c r="K70" s="8">
        <v>30</v>
      </c>
      <c r="L70" s="7"/>
      <c r="M70" s="9">
        <v>100</v>
      </c>
    </row>
    <row r="71" spans="1:13" ht="15" customHeight="1" x14ac:dyDescent="0.15">
      <c r="A71" s="1"/>
      <c r="B71" s="1"/>
      <c r="C71" s="1"/>
      <c r="D71" s="1"/>
      <c r="E71" s="1"/>
      <c r="F71" s="1" t="s">
        <v>51</v>
      </c>
      <c r="G71" s="1"/>
      <c r="H71" s="1"/>
      <c r="I71" s="1"/>
      <c r="J71" s="7"/>
      <c r="K71" s="8"/>
      <c r="L71" s="7"/>
      <c r="M71" s="9"/>
    </row>
    <row r="72" spans="1:13" ht="15" customHeight="1" x14ac:dyDescent="0.15">
      <c r="A72" s="1"/>
      <c r="B72" s="1"/>
      <c r="C72" s="1"/>
      <c r="D72" s="1"/>
      <c r="E72" s="1"/>
      <c r="F72" s="1"/>
      <c r="G72" s="1" t="s">
        <v>52</v>
      </c>
      <c r="H72" s="1"/>
      <c r="I72" s="1"/>
      <c r="J72" s="7"/>
      <c r="K72" s="8">
        <v>49.99</v>
      </c>
      <c r="L72" s="7"/>
      <c r="M72" s="9">
        <v>2000</v>
      </c>
    </row>
    <row r="73" spans="1:13" ht="15" customHeight="1" thickBot="1" x14ac:dyDescent="0.2">
      <c r="A73" s="1"/>
      <c r="B73" s="1"/>
      <c r="C73" s="1"/>
      <c r="D73" s="1"/>
      <c r="E73" s="1"/>
      <c r="F73" s="1"/>
      <c r="G73" s="1" t="s">
        <v>53</v>
      </c>
      <c r="H73" s="1"/>
      <c r="I73" s="1"/>
      <c r="J73" s="7"/>
      <c r="K73" s="15">
        <v>33.82</v>
      </c>
      <c r="L73" s="7"/>
      <c r="M73" s="16">
        <v>400</v>
      </c>
    </row>
    <row r="74" spans="1:13" ht="15" customHeight="1" x14ac:dyDescent="0.15">
      <c r="A74" s="1"/>
      <c r="B74" s="1"/>
      <c r="C74" s="1"/>
      <c r="D74" s="1"/>
      <c r="E74" s="1"/>
      <c r="F74" s="1" t="s">
        <v>54</v>
      </c>
      <c r="G74" s="1"/>
      <c r="H74" s="1"/>
      <c r="I74" s="1"/>
      <c r="J74" s="7"/>
      <c r="K74" s="8">
        <f>ROUND(SUM(K71:K73),5)</f>
        <v>83.81</v>
      </c>
      <c r="L74" s="7"/>
      <c r="M74" s="9">
        <f>ROUND(SUM(M71:M73),5)</f>
        <v>2400</v>
      </c>
    </row>
    <row r="75" spans="1:13" ht="15" customHeight="1" x14ac:dyDescent="0.15">
      <c r="A75" s="1"/>
      <c r="B75" s="1"/>
      <c r="C75" s="1"/>
      <c r="D75" s="1"/>
      <c r="E75" s="1"/>
      <c r="F75" s="1" t="s">
        <v>18</v>
      </c>
      <c r="G75" s="1"/>
      <c r="H75" s="1"/>
      <c r="I75" s="1"/>
      <c r="J75" s="7"/>
      <c r="K75" s="8">
        <v>63.12</v>
      </c>
      <c r="L75" s="7"/>
      <c r="M75" s="9">
        <v>200</v>
      </c>
    </row>
    <row r="76" spans="1:13" ht="15" customHeight="1" x14ac:dyDescent="0.15">
      <c r="A76" s="1"/>
      <c r="B76" s="1"/>
      <c r="C76" s="1"/>
      <c r="D76" s="1"/>
      <c r="E76" s="1"/>
      <c r="F76" s="1" t="s">
        <v>55</v>
      </c>
      <c r="G76" s="1"/>
      <c r="H76" s="1"/>
      <c r="I76" s="1"/>
      <c r="J76" s="7"/>
      <c r="K76" s="8">
        <v>98.18</v>
      </c>
      <c r="L76" s="7"/>
      <c r="M76" s="9">
        <v>100</v>
      </c>
    </row>
    <row r="77" spans="1:13" ht="15" customHeight="1" x14ac:dyDescent="0.15">
      <c r="A77" s="1"/>
      <c r="B77" s="1"/>
      <c r="C77" s="1"/>
      <c r="D77" s="1"/>
      <c r="E77" s="1"/>
      <c r="F77" s="1" t="s">
        <v>56</v>
      </c>
      <c r="G77" s="1"/>
      <c r="H77" s="1"/>
      <c r="I77" s="1"/>
      <c r="J77" s="7"/>
      <c r="K77" s="8">
        <v>225.86</v>
      </c>
      <c r="L77" s="7"/>
      <c r="M77" s="9">
        <v>500</v>
      </c>
    </row>
    <row r="78" spans="1:13" ht="15" customHeight="1" thickBot="1" x14ac:dyDescent="0.2">
      <c r="A78" s="1"/>
      <c r="B78" s="1"/>
      <c r="C78" s="1"/>
      <c r="D78" s="1"/>
      <c r="E78" s="1"/>
      <c r="F78" s="1" t="s">
        <v>57</v>
      </c>
      <c r="G78" s="1"/>
      <c r="H78" s="1"/>
      <c r="I78" s="1"/>
      <c r="J78" s="7"/>
      <c r="K78" s="15">
        <v>407.35</v>
      </c>
      <c r="L78" s="7"/>
      <c r="M78" s="16">
        <v>1000</v>
      </c>
    </row>
    <row r="79" spans="1:13" ht="15" customHeight="1" x14ac:dyDescent="0.15">
      <c r="A79" s="1"/>
      <c r="B79" s="1"/>
      <c r="C79" s="1"/>
      <c r="D79" s="1"/>
      <c r="E79" s="11" t="s">
        <v>234</v>
      </c>
      <c r="F79" s="11"/>
      <c r="G79" s="11"/>
      <c r="H79" s="11"/>
      <c r="I79" s="11"/>
      <c r="J79" s="12"/>
      <c r="K79" s="17">
        <f>ROUND(SUM(K64:K70)+SUM(K74:K78),5)</f>
        <v>3669.67</v>
      </c>
      <c r="L79" s="12"/>
      <c r="M79" s="18">
        <f>ROUND(SUM(M64:M70)+SUM(M74:M78),5)</f>
        <v>8600</v>
      </c>
    </row>
    <row r="80" spans="1:13" ht="15" customHeight="1" x14ac:dyDescent="0.15">
      <c r="A80" s="1"/>
      <c r="B80" s="1"/>
      <c r="C80" s="1"/>
      <c r="D80" s="1"/>
      <c r="E80" s="1"/>
      <c r="F80" s="1"/>
      <c r="G80" s="1"/>
      <c r="H80" s="1"/>
      <c r="I80" s="1"/>
      <c r="J80" s="7"/>
      <c r="K80" s="8"/>
      <c r="L80" s="7"/>
      <c r="M80" s="9"/>
    </row>
    <row r="81" spans="1:13" ht="15" customHeight="1" x14ac:dyDescent="0.15">
      <c r="A81" s="1"/>
      <c r="B81" s="1"/>
      <c r="C81" s="1"/>
      <c r="D81" s="1"/>
      <c r="E81" s="1" t="s">
        <v>58</v>
      </c>
      <c r="F81" s="1"/>
      <c r="G81" s="1"/>
      <c r="H81" s="1"/>
      <c r="I81" s="1"/>
      <c r="J81" s="7"/>
      <c r="K81" s="8"/>
      <c r="L81" s="7"/>
      <c r="M81" s="9"/>
    </row>
    <row r="82" spans="1:13" ht="15" customHeight="1" x14ac:dyDescent="0.15">
      <c r="A82" s="1"/>
      <c r="B82" s="1"/>
      <c r="C82" s="1"/>
      <c r="D82" s="1"/>
      <c r="E82" s="1"/>
      <c r="F82" s="1" t="s">
        <v>59</v>
      </c>
      <c r="G82" s="1"/>
      <c r="H82" s="1"/>
      <c r="I82" s="1"/>
      <c r="J82" s="7"/>
      <c r="K82" s="8"/>
      <c r="L82" s="7"/>
      <c r="M82" s="9"/>
    </row>
    <row r="83" spans="1:13" ht="15" customHeight="1" x14ac:dyDescent="0.15">
      <c r="A83" s="1"/>
      <c r="B83" s="1"/>
      <c r="C83" s="1"/>
      <c r="D83" s="1"/>
      <c r="E83" s="1"/>
      <c r="F83" s="1"/>
      <c r="G83" s="1" t="s">
        <v>60</v>
      </c>
      <c r="H83" s="1"/>
      <c r="I83" s="1"/>
      <c r="J83" s="7"/>
      <c r="K83" s="8">
        <v>1750.46</v>
      </c>
      <c r="L83" s="7"/>
      <c r="M83" s="9">
        <v>2080</v>
      </c>
    </row>
    <row r="84" spans="1:13" ht="15" customHeight="1" x14ac:dyDescent="0.15">
      <c r="A84" s="1"/>
      <c r="B84" s="1"/>
      <c r="C84" s="1"/>
      <c r="D84" s="1"/>
      <c r="E84" s="1"/>
      <c r="F84" s="1"/>
      <c r="G84" s="1" t="s">
        <v>61</v>
      </c>
      <c r="H84" s="1"/>
      <c r="I84" s="1"/>
      <c r="J84" s="7"/>
      <c r="K84" s="8">
        <v>2454.7800000000002</v>
      </c>
      <c r="L84" s="7"/>
      <c r="M84" s="9">
        <v>3500</v>
      </c>
    </row>
    <row r="85" spans="1:13" ht="15" customHeight="1" thickBot="1" x14ac:dyDescent="0.2">
      <c r="A85" s="1"/>
      <c r="B85" s="1"/>
      <c r="C85" s="1"/>
      <c r="D85" s="1"/>
      <c r="E85" s="1"/>
      <c r="F85" s="1"/>
      <c r="G85" s="1" t="s">
        <v>218</v>
      </c>
      <c r="H85" s="1"/>
      <c r="I85" s="1"/>
      <c r="J85" s="7"/>
      <c r="K85" s="15">
        <v>617.69000000000005</v>
      </c>
      <c r="L85" s="7"/>
      <c r="M85" s="16">
        <v>500</v>
      </c>
    </row>
    <row r="86" spans="1:13" ht="15" customHeight="1" x14ac:dyDescent="0.15">
      <c r="A86" s="1"/>
      <c r="B86" s="1"/>
      <c r="C86" s="1"/>
      <c r="D86" s="1"/>
      <c r="E86" s="1"/>
      <c r="F86" s="1" t="s">
        <v>62</v>
      </c>
      <c r="G86" s="1"/>
      <c r="H86" s="1"/>
      <c r="I86" s="1"/>
      <c r="J86" s="7"/>
      <c r="K86" s="8">
        <f>ROUND(SUM(K82:K85),5)</f>
        <v>4822.93</v>
      </c>
      <c r="L86" s="7"/>
      <c r="M86" s="9">
        <f>ROUND(SUM(M82:M85),5)</f>
        <v>6080</v>
      </c>
    </row>
    <row r="87" spans="1:13" ht="15" customHeight="1" x14ac:dyDescent="0.15">
      <c r="A87" s="1"/>
      <c r="B87" s="1"/>
      <c r="C87" s="1"/>
      <c r="D87" s="1"/>
      <c r="E87" s="1"/>
      <c r="F87" s="1" t="s">
        <v>63</v>
      </c>
      <c r="G87" s="1"/>
      <c r="H87" s="1"/>
      <c r="I87" s="1"/>
      <c r="J87" s="7"/>
      <c r="K87" s="8"/>
      <c r="L87" s="7"/>
      <c r="M87" s="9"/>
    </row>
    <row r="88" spans="1:13" ht="15" customHeight="1" thickBot="1" x14ac:dyDescent="0.2">
      <c r="A88" s="1"/>
      <c r="B88" s="1"/>
      <c r="C88" s="1"/>
      <c r="D88" s="1"/>
      <c r="E88" s="1"/>
      <c r="F88" s="1"/>
      <c r="G88" s="1" t="s">
        <v>60</v>
      </c>
      <c r="H88" s="1"/>
      <c r="I88" s="1"/>
      <c r="J88" s="7"/>
      <c r="K88" s="15">
        <v>1249.04</v>
      </c>
      <c r="L88" s="7"/>
      <c r="M88" s="16">
        <v>500</v>
      </c>
    </row>
    <row r="89" spans="1:13" ht="15" customHeight="1" x14ac:dyDescent="0.15">
      <c r="A89" s="1"/>
      <c r="B89" s="1"/>
      <c r="C89" s="1"/>
      <c r="D89" s="1"/>
      <c r="E89" s="1"/>
      <c r="F89" s="1" t="s">
        <v>64</v>
      </c>
      <c r="G89" s="1"/>
      <c r="H89" s="1"/>
      <c r="I89" s="1"/>
      <c r="J89" s="7"/>
      <c r="K89" s="8">
        <f>ROUND(SUM(K87:K88),5)</f>
        <v>1249.04</v>
      </c>
      <c r="L89" s="7"/>
      <c r="M89" s="9">
        <f>ROUND(SUM(M87:M88),5)</f>
        <v>500</v>
      </c>
    </row>
    <row r="90" spans="1:13" ht="15" customHeight="1" x14ac:dyDescent="0.15">
      <c r="A90" s="1"/>
      <c r="B90" s="1"/>
      <c r="C90" s="1"/>
      <c r="D90" s="1"/>
      <c r="E90" s="1"/>
      <c r="F90" s="1" t="s">
        <v>65</v>
      </c>
      <c r="G90" s="1"/>
      <c r="H90" s="1"/>
      <c r="I90" s="1"/>
      <c r="J90" s="7"/>
      <c r="K90" s="8"/>
      <c r="L90" s="7"/>
      <c r="M90" s="9"/>
    </row>
    <row r="91" spans="1:13" ht="15" customHeight="1" thickBot="1" x14ac:dyDescent="0.2">
      <c r="A91" s="1"/>
      <c r="B91" s="1"/>
      <c r="C91" s="1"/>
      <c r="D91" s="1"/>
      <c r="E91" s="1"/>
      <c r="F91" s="1"/>
      <c r="G91" s="1" t="s">
        <v>66</v>
      </c>
      <c r="H91" s="1"/>
      <c r="I91" s="1"/>
      <c r="J91" s="7"/>
      <c r="K91" s="15">
        <v>435.14</v>
      </c>
      <c r="L91" s="7"/>
      <c r="M91" s="16">
        <v>800</v>
      </c>
    </row>
    <row r="92" spans="1:13" ht="15" customHeight="1" x14ac:dyDescent="0.15">
      <c r="A92" s="1"/>
      <c r="B92" s="1"/>
      <c r="C92" s="1"/>
      <c r="D92" s="1"/>
      <c r="E92" s="1"/>
      <c r="F92" s="1" t="s">
        <v>67</v>
      </c>
      <c r="G92" s="1"/>
      <c r="H92" s="1"/>
      <c r="I92" s="1"/>
      <c r="J92" s="7"/>
      <c r="K92" s="8">
        <f>ROUND(SUM(K90:K91),5)</f>
        <v>435.14</v>
      </c>
      <c r="L92" s="7"/>
      <c r="M92" s="9">
        <f>ROUND(SUM(M90:M91),5)</f>
        <v>800</v>
      </c>
    </row>
    <row r="93" spans="1:13" ht="15" customHeight="1" x14ac:dyDescent="0.15">
      <c r="A93" s="1"/>
      <c r="B93" s="1"/>
      <c r="C93" s="1"/>
      <c r="D93" s="1"/>
      <c r="E93" s="1"/>
      <c r="F93" s="1" t="s">
        <v>68</v>
      </c>
      <c r="G93" s="1"/>
      <c r="H93" s="1"/>
      <c r="I93" s="1"/>
      <c r="J93" s="7"/>
      <c r="K93" s="8"/>
      <c r="L93" s="7"/>
      <c r="M93" s="9"/>
    </row>
    <row r="94" spans="1:13" ht="15" customHeight="1" thickBot="1" x14ac:dyDescent="0.2">
      <c r="A94" s="1"/>
      <c r="B94" s="1"/>
      <c r="C94" s="1"/>
      <c r="D94" s="1"/>
      <c r="E94" s="1"/>
      <c r="F94" s="1"/>
      <c r="G94" s="1" t="s">
        <v>60</v>
      </c>
      <c r="H94" s="1"/>
      <c r="I94" s="1"/>
      <c r="J94" s="7"/>
      <c r="K94" s="15">
        <v>0</v>
      </c>
      <c r="L94" s="7"/>
      <c r="M94" s="16">
        <v>100</v>
      </c>
    </row>
    <row r="95" spans="1:13" ht="15" customHeight="1" x14ac:dyDescent="0.15">
      <c r="A95" s="1"/>
      <c r="B95" s="1"/>
      <c r="C95" s="1"/>
      <c r="D95" s="1"/>
      <c r="E95" s="1"/>
      <c r="F95" s="1" t="s">
        <v>69</v>
      </c>
      <c r="G95" s="1"/>
      <c r="H95" s="1"/>
      <c r="I95" s="1"/>
      <c r="J95" s="7"/>
      <c r="K95" s="8">
        <f>ROUND(SUM(K93:K94),5)</f>
        <v>0</v>
      </c>
      <c r="L95" s="7"/>
      <c r="M95" s="9">
        <f>ROUND(SUM(M93:M94),5)</f>
        <v>100</v>
      </c>
    </row>
    <row r="96" spans="1:13" ht="15" customHeight="1" x14ac:dyDescent="0.15">
      <c r="A96" s="1"/>
      <c r="B96" s="1"/>
      <c r="C96" s="1"/>
      <c r="D96" s="1"/>
      <c r="E96" s="1"/>
      <c r="F96" s="1" t="s">
        <v>70</v>
      </c>
      <c r="G96" s="1"/>
      <c r="H96" s="1"/>
      <c r="I96" s="1"/>
      <c r="J96" s="7"/>
      <c r="K96" s="8"/>
      <c r="L96" s="7"/>
      <c r="M96" s="9"/>
    </row>
    <row r="97" spans="1:13" ht="15" customHeight="1" x14ac:dyDescent="0.15">
      <c r="A97" s="1"/>
      <c r="B97" s="1"/>
      <c r="C97" s="1"/>
      <c r="D97" s="1"/>
      <c r="E97" s="1"/>
      <c r="F97" s="1"/>
      <c r="G97" s="1" t="s">
        <v>60</v>
      </c>
      <c r="H97" s="1"/>
      <c r="I97" s="1"/>
      <c r="J97" s="7"/>
      <c r="K97" s="8"/>
      <c r="L97" s="7"/>
      <c r="M97" s="9"/>
    </row>
    <row r="98" spans="1:13" ht="15" customHeight="1" x14ac:dyDescent="0.15">
      <c r="A98" s="1"/>
      <c r="B98" s="1"/>
      <c r="C98" s="1"/>
      <c r="D98" s="1"/>
      <c r="E98" s="1"/>
      <c r="F98" s="1"/>
      <c r="G98" s="1"/>
      <c r="H98" s="1" t="s">
        <v>71</v>
      </c>
      <c r="I98" s="1"/>
      <c r="J98" s="7"/>
      <c r="K98" s="8">
        <v>477.32</v>
      </c>
      <c r="L98" s="7"/>
      <c r="M98" s="9">
        <v>1400</v>
      </c>
    </row>
    <row r="99" spans="1:13" ht="15" customHeight="1" thickBot="1" x14ac:dyDescent="0.2">
      <c r="A99" s="1"/>
      <c r="B99" s="1"/>
      <c r="C99" s="1"/>
      <c r="D99" s="1"/>
      <c r="E99" s="1"/>
      <c r="F99" s="1"/>
      <c r="G99" s="1"/>
      <c r="H99" s="1" t="s">
        <v>215</v>
      </c>
      <c r="I99" s="1"/>
      <c r="J99" s="7"/>
      <c r="K99" s="8">
        <v>42.99</v>
      </c>
      <c r="L99" s="7"/>
      <c r="M99" s="10">
        <v>0</v>
      </c>
    </row>
    <row r="100" spans="1:13" ht="15" customHeight="1" thickBot="1" x14ac:dyDescent="0.2">
      <c r="A100" s="1"/>
      <c r="B100" s="1"/>
      <c r="C100" s="1"/>
      <c r="D100" s="1"/>
      <c r="E100" s="1"/>
      <c r="F100" s="1"/>
      <c r="G100" s="1" t="s">
        <v>72</v>
      </c>
      <c r="H100" s="1"/>
      <c r="I100" s="1"/>
      <c r="J100" s="7"/>
      <c r="K100" s="22">
        <f>ROUND(SUM(K97:K99),5)</f>
        <v>520.30999999999995</v>
      </c>
      <c r="L100" s="7"/>
      <c r="M100" s="23">
        <f>ROUND(SUM(M97:M99),5)</f>
        <v>1400</v>
      </c>
    </row>
    <row r="101" spans="1:13" ht="15" customHeight="1" thickBot="1" x14ac:dyDescent="0.2">
      <c r="A101" s="1"/>
      <c r="B101" s="1"/>
      <c r="C101" s="1"/>
      <c r="D101" s="1"/>
      <c r="E101" s="1"/>
      <c r="F101" s="1" t="s">
        <v>73</v>
      </c>
      <c r="G101" s="1"/>
      <c r="H101" s="1"/>
      <c r="I101" s="1"/>
      <c r="J101" s="7"/>
      <c r="K101" s="19">
        <f>ROUND(K100,5)</f>
        <v>520.30999999999995</v>
      </c>
      <c r="L101" s="7"/>
      <c r="M101" s="20">
        <f>ROUND(M100,5)</f>
        <v>1400</v>
      </c>
    </row>
    <row r="102" spans="1:13" ht="15" customHeight="1" x14ac:dyDescent="0.15">
      <c r="A102" s="1"/>
      <c r="B102" s="1"/>
      <c r="C102" s="1"/>
      <c r="D102" s="1"/>
      <c r="E102" s="11" t="s">
        <v>235</v>
      </c>
      <c r="F102" s="11"/>
      <c r="G102" s="11"/>
      <c r="H102" s="11"/>
      <c r="I102" s="11"/>
      <c r="J102" s="12"/>
      <c r="K102" s="17">
        <f>ROUND(K81+K86+K89+K92+K95+K101,5)</f>
        <v>7027.42</v>
      </c>
      <c r="L102" s="12"/>
      <c r="M102" s="18">
        <f>ROUND(M81+M86+M89+M92+M95+M101,5)</f>
        <v>8880</v>
      </c>
    </row>
    <row r="103" spans="1:13" ht="15" customHeight="1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7"/>
      <c r="K103" s="8"/>
      <c r="L103" s="7"/>
      <c r="M103" s="9"/>
    </row>
    <row r="104" spans="1:13" ht="15" customHeight="1" x14ac:dyDescent="0.15">
      <c r="A104" s="1"/>
      <c r="B104" s="1"/>
      <c r="C104" s="1"/>
      <c r="D104" s="1"/>
      <c r="E104" s="1" t="s">
        <v>74</v>
      </c>
      <c r="F104" s="1"/>
      <c r="G104" s="1"/>
      <c r="H104" s="1"/>
      <c r="I104" s="1"/>
      <c r="J104" s="7"/>
      <c r="K104" s="8"/>
      <c r="L104" s="7"/>
      <c r="M104" s="9"/>
    </row>
    <row r="105" spans="1:13" ht="15" customHeight="1" x14ac:dyDescent="0.15">
      <c r="A105" s="1"/>
      <c r="B105" s="1"/>
      <c r="C105" s="1"/>
      <c r="D105" s="1"/>
      <c r="E105" s="1"/>
      <c r="F105" s="1" t="s">
        <v>75</v>
      </c>
      <c r="G105" s="1"/>
      <c r="H105" s="1"/>
      <c r="I105" s="1"/>
      <c r="J105" s="7"/>
      <c r="K105" s="8"/>
      <c r="L105" s="7"/>
      <c r="M105" s="9"/>
    </row>
    <row r="106" spans="1:13" ht="15" customHeight="1" x14ac:dyDescent="0.15">
      <c r="A106" s="1"/>
      <c r="B106" s="1"/>
      <c r="C106" s="1"/>
      <c r="D106" s="1"/>
      <c r="E106" s="1"/>
      <c r="F106" s="1"/>
      <c r="G106" s="1" t="s">
        <v>76</v>
      </c>
      <c r="H106" s="1"/>
      <c r="I106" s="1"/>
      <c r="J106" s="7"/>
      <c r="K106" s="8"/>
      <c r="L106" s="7"/>
      <c r="M106" s="9"/>
    </row>
    <row r="107" spans="1:13" ht="15" customHeight="1" x14ac:dyDescent="0.15">
      <c r="A107" s="1"/>
      <c r="B107" s="1"/>
      <c r="C107" s="1"/>
      <c r="D107" s="1"/>
      <c r="E107" s="1"/>
      <c r="F107" s="1"/>
      <c r="G107" s="1"/>
      <c r="H107" s="1" t="s">
        <v>77</v>
      </c>
      <c r="I107" s="1"/>
      <c r="J107" s="7"/>
      <c r="K107" s="8"/>
      <c r="L107" s="7"/>
      <c r="M107" s="9"/>
    </row>
    <row r="108" spans="1:13" ht="15" customHeight="1" x14ac:dyDescent="0.15">
      <c r="A108" s="1"/>
      <c r="B108" s="1"/>
      <c r="C108" s="1"/>
      <c r="D108" s="1"/>
      <c r="E108" s="1"/>
      <c r="F108" s="1"/>
      <c r="G108" s="1"/>
      <c r="H108" s="1"/>
      <c r="I108" s="1" t="s">
        <v>78</v>
      </c>
      <c r="J108" s="7"/>
      <c r="K108" s="8">
        <v>6582.96</v>
      </c>
      <c r="L108" s="7"/>
      <c r="M108" s="9">
        <v>6813</v>
      </c>
    </row>
    <row r="109" spans="1:13" ht="15" customHeight="1" x14ac:dyDescent="0.15">
      <c r="A109" s="1"/>
      <c r="B109" s="1"/>
      <c r="C109" s="1"/>
      <c r="D109" s="1"/>
      <c r="E109" s="1"/>
      <c r="F109" s="1"/>
      <c r="G109" s="1"/>
      <c r="H109" s="1"/>
      <c r="I109" s="1" t="s">
        <v>216</v>
      </c>
      <c r="J109" s="7"/>
      <c r="K109" s="8">
        <v>37260</v>
      </c>
      <c r="L109" s="7"/>
      <c r="M109" s="9">
        <v>38564</v>
      </c>
    </row>
    <row r="110" spans="1:13" ht="15" customHeight="1" x14ac:dyDescent="0.15">
      <c r="A110" s="1"/>
      <c r="B110" s="1"/>
      <c r="C110" s="1"/>
      <c r="D110" s="1"/>
      <c r="E110" s="1"/>
      <c r="F110" s="1"/>
      <c r="G110" s="1"/>
      <c r="H110" s="1"/>
      <c r="I110" s="1" t="s">
        <v>155</v>
      </c>
      <c r="J110" s="7"/>
      <c r="K110" s="8">
        <v>7245</v>
      </c>
      <c r="L110" s="7"/>
      <c r="M110" s="9">
        <v>7499</v>
      </c>
    </row>
    <row r="111" spans="1:13" ht="15" customHeight="1" thickBot="1" x14ac:dyDescent="0.2">
      <c r="A111" s="1"/>
      <c r="B111" s="1"/>
      <c r="C111" s="1"/>
      <c r="D111" s="1"/>
      <c r="E111" s="1"/>
      <c r="F111" s="1"/>
      <c r="G111" s="1"/>
      <c r="H111" s="1"/>
      <c r="I111" s="1" t="s">
        <v>156</v>
      </c>
      <c r="J111" s="7"/>
      <c r="K111" s="8">
        <v>32912.04</v>
      </c>
      <c r="L111" s="7"/>
      <c r="M111" s="9">
        <v>34064</v>
      </c>
    </row>
    <row r="112" spans="1:13" ht="15" customHeight="1" thickBot="1" x14ac:dyDescent="0.2">
      <c r="A112" s="1"/>
      <c r="B112" s="1"/>
      <c r="C112" s="1"/>
      <c r="D112" s="1"/>
      <c r="E112" s="1"/>
      <c r="F112" s="1"/>
      <c r="G112" s="1"/>
      <c r="H112" s="1" t="s">
        <v>79</v>
      </c>
      <c r="I112" s="1"/>
      <c r="J112" s="7"/>
      <c r="K112" s="19">
        <f>ROUND(SUM(K107:K111),5)</f>
        <v>84000</v>
      </c>
      <c r="L112" s="7"/>
      <c r="M112" s="20">
        <f>ROUND(SUM(M107:M111),5)</f>
        <v>86940</v>
      </c>
    </row>
    <row r="113" spans="1:13" ht="15" customHeight="1" x14ac:dyDescent="0.15">
      <c r="A113" s="1"/>
      <c r="B113" s="1"/>
      <c r="C113" s="1"/>
      <c r="D113" s="1"/>
      <c r="E113" s="1"/>
      <c r="F113" s="1"/>
      <c r="G113" s="1" t="s">
        <v>80</v>
      </c>
      <c r="H113" s="1"/>
      <c r="I113" s="1"/>
      <c r="J113" s="7"/>
      <c r="K113" s="8">
        <f>ROUND(K106+K112,5)</f>
        <v>84000</v>
      </c>
      <c r="L113" s="7"/>
      <c r="M113" s="9">
        <f>ROUND(M106+M112,5)</f>
        <v>86940</v>
      </c>
    </row>
    <row r="114" spans="1:13" ht="15" customHeight="1" x14ac:dyDescent="0.15">
      <c r="A114" s="1"/>
      <c r="B114" s="1"/>
      <c r="C114" s="1"/>
      <c r="D114" s="1"/>
      <c r="E114" s="1"/>
      <c r="F114" s="1"/>
      <c r="G114" s="24" t="s">
        <v>170</v>
      </c>
      <c r="H114" s="24"/>
      <c r="I114" s="24"/>
      <c r="J114" s="7"/>
      <c r="K114" s="8"/>
      <c r="L114" s="7"/>
      <c r="M114" s="9"/>
    </row>
    <row r="115" spans="1:13" ht="15" customHeight="1" x14ac:dyDescent="0.15">
      <c r="A115" s="1"/>
      <c r="B115" s="1"/>
      <c r="C115" s="1"/>
      <c r="D115" s="1"/>
      <c r="E115" s="1"/>
      <c r="F115" s="1"/>
      <c r="G115" s="24"/>
      <c r="H115" s="24" t="s">
        <v>162</v>
      </c>
      <c r="I115" s="24"/>
      <c r="J115" s="7"/>
      <c r="K115" s="8"/>
      <c r="L115" s="7"/>
      <c r="M115" s="9"/>
    </row>
    <row r="116" spans="1:13" ht="15" customHeight="1" x14ac:dyDescent="0.15">
      <c r="A116" s="1"/>
      <c r="B116" s="1"/>
      <c r="C116" s="1"/>
      <c r="D116" s="1"/>
      <c r="E116" s="1"/>
      <c r="F116" s="1"/>
      <c r="G116" s="24"/>
      <c r="H116" s="24"/>
      <c r="I116" s="24" t="s">
        <v>163</v>
      </c>
      <c r="J116" s="7"/>
      <c r="K116" s="8">
        <v>2521.92</v>
      </c>
      <c r="L116" s="7"/>
      <c r="M116" s="9">
        <v>2585</v>
      </c>
    </row>
    <row r="117" spans="1:13" ht="15" customHeight="1" x14ac:dyDescent="0.15">
      <c r="A117" s="1"/>
      <c r="B117" s="1"/>
      <c r="C117" s="1"/>
      <c r="D117" s="1"/>
      <c r="E117" s="1"/>
      <c r="F117" s="1"/>
      <c r="G117" s="24"/>
      <c r="H117" s="24"/>
      <c r="I117" s="24" t="s">
        <v>164</v>
      </c>
      <c r="J117" s="7"/>
      <c r="K117" s="8">
        <v>49200</v>
      </c>
      <c r="L117" s="7"/>
      <c r="M117" s="9">
        <v>50430</v>
      </c>
    </row>
    <row r="118" spans="1:13" ht="15" customHeight="1" x14ac:dyDescent="0.15">
      <c r="A118" s="1"/>
      <c r="B118" s="1"/>
      <c r="C118" s="1"/>
      <c r="D118" s="1"/>
      <c r="E118" s="1"/>
      <c r="F118" s="1"/>
      <c r="G118" s="24"/>
      <c r="H118" s="24"/>
      <c r="I118" s="24" t="s">
        <v>165</v>
      </c>
      <c r="J118" s="7"/>
      <c r="K118" s="8">
        <v>1496.57</v>
      </c>
      <c r="L118" s="7"/>
      <c r="M118" s="9">
        <v>1534</v>
      </c>
    </row>
    <row r="119" spans="1:13" ht="15" customHeight="1" x14ac:dyDescent="0.15">
      <c r="A119" s="1"/>
      <c r="B119" s="1"/>
      <c r="C119" s="1"/>
      <c r="D119" s="1"/>
      <c r="E119" s="1"/>
      <c r="F119" s="1"/>
      <c r="G119" s="24"/>
      <c r="H119" s="24"/>
      <c r="I119" s="24" t="s">
        <v>166</v>
      </c>
      <c r="J119" s="7"/>
      <c r="K119" s="8">
        <v>1260</v>
      </c>
      <c r="L119" s="7"/>
      <c r="M119" s="9">
        <v>1292</v>
      </c>
    </row>
    <row r="120" spans="1:13" ht="15" customHeight="1" thickBot="1" x14ac:dyDescent="0.2">
      <c r="A120" s="1"/>
      <c r="B120" s="1"/>
      <c r="C120" s="1"/>
      <c r="D120" s="1"/>
      <c r="E120" s="1"/>
      <c r="F120" s="1"/>
      <c r="G120" s="24"/>
      <c r="H120" s="24"/>
      <c r="I120" s="24" t="s">
        <v>167</v>
      </c>
      <c r="J120" s="7"/>
      <c r="K120" s="15">
        <v>16542.96</v>
      </c>
      <c r="L120" s="7"/>
      <c r="M120" s="16">
        <v>18494</v>
      </c>
    </row>
    <row r="121" spans="1:13" ht="15" customHeight="1" thickBot="1" x14ac:dyDescent="0.2">
      <c r="A121" s="1"/>
      <c r="B121" s="1"/>
      <c r="C121" s="1"/>
      <c r="D121" s="1"/>
      <c r="E121" s="1"/>
      <c r="F121" s="1"/>
      <c r="G121" s="24"/>
      <c r="H121" s="24" t="s">
        <v>168</v>
      </c>
      <c r="I121" s="24"/>
      <c r="J121" s="7"/>
      <c r="K121" s="15">
        <f>ROUND(SUM(K115:K120),5)</f>
        <v>71021.45</v>
      </c>
      <c r="L121" s="7"/>
      <c r="M121" s="16">
        <f>ROUND(SUM(M115:M120),5)</f>
        <v>74335</v>
      </c>
    </row>
    <row r="122" spans="1:13" ht="15" customHeight="1" x14ac:dyDescent="0.15">
      <c r="A122" s="1"/>
      <c r="B122" s="1"/>
      <c r="C122" s="1"/>
      <c r="D122" s="1"/>
      <c r="E122" s="1"/>
      <c r="F122" s="1"/>
      <c r="G122" s="24" t="s">
        <v>169</v>
      </c>
      <c r="H122" s="24"/>
      <c r="I122" s="24"/>
      <c r="J122" s="7"/>
      <c r="K122" s="8">
        <f>K114+K121</f>
        <v>71021.45</v>
      </c>
      <c r="L122" s="7"/>
      <c r="M122" s="9">
        <f>M114+M121</f>
        <v>74335</v>
      </c>
    </row>
    <row r="123" spans="1:13" ht="15" customHeight="1" x14ac:dyDescent="0.15">
      <c r="A123" s="1"/>
      <c r="B123" s="1"/>
      <c r="C123" s="1"/>
      <c r="D123" s="1"/>
      <c r="E123" s="1"/>
      <c r="F123" s="1"/>
      <c r="G123" s="1" t="s">
        <v>81</v>
      </c>
      <c r="H123" s="1"/>
      <c r="I123" s="1"/>
      <c r="J123" s="7"/>
      <c r="K123" s="8"/>
      <c r="L123" s="7"/>
      <c r="M123" s="9"/>
    </row>
    <row r="124" spans="1:13" ht="15" customHeight="1" x14ac:dyDescent="0.15">
      <c r="A124" s="1"/>
      <c r="B124" s="1"/>
      <c r="C124" s="1"/>
      <c r="D124" s="1"/>
      <c r="E124" s="1"/>
      <c r="F124" s="1"/>
      <c r="G124" s="1"/>
      <c r="H124" s="1" t="s">
        <v>82</v>
      </c>
      <c r="I124" s="1"/>
      <c r="J124" s="7"/>
      <c r="K124" s="8"/>
      <c r="L124" s="7"/>
      <c r="M124" s="9"/>
    </row>
    <row r="125" spans="1:13" ht="15" customHeight="1" x14ac:dyDescent="0.15">
      <c r="A125" s="1"/>
      <c r="B125" s="1"/>
      <c r="C125" s="1"/>
      <c r="D125" s="1"/>
      <c r="E125" s="1"/>
      <c r="F125" s="1"/>
      <c r="G125" s="1"/>
      <c r="H125" s="1"/>
      <c r="I125" s="1" t="s">
        <v>157</v>
      </c>
      <c r="J125" s="7"/>
      <c r="K125" s="8">
        <v>20799.96</v>
      </c>
      <c r="L125" s="7"/>
      <c r="M125" s="9">
        <v>21537</v>
      </c>
    </row>
    <row r="126" spans="1:13" ht="15" customHeight="1" x14ac:dyDescent="0.15">
      <c r="A126" s="1"/>
      <c r="B126" s="1"/>
      <c r="C126" s="1"/>
      <c r="D126" s="1"/>
      <c r="E126" s="1"/>
      <c r="F126" s="1"/>
      <c r="G126" s="1"/>
      <c r="H126" s="1"/>
      <c r="I126" s="1" t="s">
        <v>158</v>
      </c>
      <c r="J126" s="7"/>
      <c r="K126" s="8">
        <v>2701.85</v>
      </c>
      <c r="L126" s="7"/>
      <c r="M126" s="9">
        <v>2745</v>
      </c>
    </row>
    <row r="127" spans="1:13" ht="15" customHeight="1" thickBot="1" x14ac:dyDescent="0.2">
      <c r="A127" s="1"/>
      <c r="B127" s="1"/>
      <c r="C127" s="1"/>
      <c r="D127" s="1"/>
      <c r="E127" s="1"/>
      <c r="F127" s="1"/>
      <c r="G127" s="1"/>
      <c r="H127" s="1"/>
      <c r="I127" s="1" t="s">
        <v>159</v>
      </c>
      <c r="J127" s="7"/>
      <c r="K127" s="8">
        <v>35318.339999999997</v>
      </c>
      <c r="L127" s="7"/>
      <c r="M127" s="9">
        <v>35527</v>
      </c>
    </row>
    <row r="128" spans="1:13" ht="15" customHeight="1" thickBot="1" x14ac:dyDescent="0.2">
      <c r="A128" s="1"/>
      <c r="B128" s="1"/>
      <c r="C128" s="1"/>
      <c r="D128" s="1"/>
      <c r="E128" s="1"/>
      <c r="F128" s="1"/>
      <c r="G128" s="1"/>
      <c r="H128" s="1" t="s">
        <v>83</v>
      </c>
      <c r="I128" s="1"/>
      <c r="J128" s="7"/>
      <c r="K128" s="22">
        <f>ROUND(SUM(K124:K127),5)</f>
        <v>58820.15</v>
      </c>
      <c r="L128" s="7"/>
      <c r="M128" s="23">
        <f>ROUND(SUM(M124:M127),5)</f>
        <v>59809</v>
      </c>
    </row>
    <row r="129" spans="1:13" ht="15" customHeight="1" thickBot="1" x14ac:dyDescent="0.2">
      <c r="A129" s="1"/>
      <c r="B129" s="1"/>
      <c r="C129" s="1"/>
      <c r="D129" s="1"/>
      <c r="E129" s="1"/>
      <c r="F129" s="1"/>
      <c r="G129" s="1" t="s">
        <v>84</v>
      </c>
      <c r="H129" s="1"/>
      <c r="I129" s="1"/>
      <c r="J129" s="7"/>
      <c r="K129" s="19">
        <f>ROUND(K123+K128,5)</f>
        <v>58820.15</v>
      </c>
      <c r="L129" s="7"/>
      <c r="M129" s="20">
        <f>ROUND(M123+M128,5)</f>
        <v>59809</v>
      </c>
    </row>
    <row r="130" spans="1:13" ht="15" customHeight="1" x14ac:dyDescent="0.15">
      <c r="A130" s="1"/>
      <c r="B130" s="1"/>
      <c r="C130" s="1"/>
      <c r="D130" s="1"/>
      <c r="E130" s="1"/>
      <c r="F130" s="1" t="s">
        <v>85</v>
      </c>
      <c r="G130" s="1"/>
      <c r="H130" s="1"/>
      <c r="I130" s="1"/>
      <c r="J130" s="7"/>
      <c r="K130" s="8">
        <f>ROUND(K105+K113+K122+K129,5)</f>
        <v>213841.6</v>
      </c>
      <c r="L130" s="7"/>
      <c r="M130" s="9">
        <f>ROUND(M105+M113+M122+M129,5)</f>
        <v>221084</v>
      </c>
    </row>
    <row r="131" spans="1:13" ht="15" customHeight="1" x14ac:dyDescent="0.15">
      <c r="A131" s="1"/>
      <c r="B131" s="1"/>
      <c r="C131" s="1"/>
      <c r="D131" s="1"/>
      <c r="E131" s="1"/>
      <c r="F131" s="1" t="s">
        <v>160</v>
      </c>
      <c r="G131" s="1"/>
      <c r="H131" s="1"/>
      <c r="I131" s="1"/>
      <c r="J131" s="7"/>
      <c r="K131" s="8"/>
      <c r="L131" s="7"/>
      <c r="M131" s="9"/>
    </row>
    <row r="132" spans="1:13" ht="15" customHeight="1" x14ac:dyDescent="0.15">
      <c r="A132" s="1"/>
      <c r="B132" s="1"/>
      <c r="C132" s="1"/>
      <c r="D132" s="1"/>
      <c r="E132" s="1"/>
      <c r="F132" s="1"/>
      <c r="G132" s="1" t="s">
        <v>86</v>
      </c>
      <c r="H132" s="1"/>
      <c r="I132" s="1"/>
      <c r="J132" s="7"/>
      <c r="K132" s="8">
        <v>3345</v>
      </c>
      <c r="L132" s="7"/>
      <c r="M132" s="9">
        <v>3429</v>
      </c>
    </row>
    <row r="133" spans="1:13" ht="15" customHeight="1" x14ac:dyDescent="0.15">
      <c r="A133" s="1"/>
      <c r="B133" s="1"/>
      <c r="C133" s="1"/>
      <c r="D133" s="1"/>
      <c r="E133" s="1"/>
      <c r="F133" s="1"/>
      <c r="G133" s="21" t="s">
        <v>172</v>
      </c>
      <c r="H133" s="1"/>
      <c r="I133" s="1"/>
      <c r="J133" s="7"/>
      <c r="K133" s="8">
        <v>129</v>
      </c>
      <c r="L133" s="7"/>
      <c r="M133" s="9">
        <v>300</v>
      </c>
    </row>
    <row r="134" spans="1:13" ht="15" customHeight="1" x14ac:dyDescent="0.15">
      <c r="A134" s="1"/>
      <c r="B134" s="1"/>
      <c r="C134" s="1"/>
      <c r="D134" s="1"/>
      <c r="E134" s="1"/>
      <c r="F134" s="1"/>
      <c r="G134" s="1" t="s">
        <v>87</v>
      </c>
      <c r="H134" s="1"/>
      <c r="I134" s="1"/>
      <c r="J134" s="7"/>
      <c r="K134" s="8">
        <v>42435.96</v>
      </c>
      <c r="L134" s="7"/>
      <c r="M134" s="9">
        <v>43497</v>
      </c>
    </row>
    <row r="135" spans="1:13" ht="15" customHeight="1" x14ac:dyDescent="0.15">
      <c r="A135" s="1"/>
      <c r="B135" s="1"/>
      <c r="C135" s="1"/>
      <c r="D135" s="1"/>
      <c r="E135" s="1"/>
      <c r="F135" s="1"/>
      <c r="G135" s="21" t="s">
        <v>173</v>
      </c>
      <c r="H135" s="1"/>
      <c r="I135" s="1"/>
      <c r="J135" s="7"/>
      <c r="K135" s="8">
        <v>1969.11</v>
      </c>
      <c r="L135" s="7"/>
      <c r="M135" s="9">
        <v>1000</v>
      </c>
    </row>
    <row r="136" spans="1:13" ht="15" customHeight="1" x14ac:dyDescent="0.15">
      <c r="A136" s="1"/>
      <c r="B136" s="1"/>
      <c r="C136" s="1"/>
      <c r="D136" s="1"/>
      <c r="E136" s="1"/>
      <c r="F136" s="1"/>
      <c r="G136" s="1" t="s">
        <v>88</v>
      </c>
      <c r="H136" s="1"/>
      <c r="I136" s="1"/>
      <c r="J136" s="7"/>
      <c r="K136" s="8">
        <v>0</v>
      </c>
      <c r="L136" s="7"/>
      <c r="M136" s="9">
        <v>800</v>
      </c>
    </row>
    <row r="137" spans="1:13" ht="15" customHeight="1" x14ac:dyDescent="0.15">
      <c r="A137" s="1"/>
      <c r="B137" s="1"/>
      <c r="C137" s="1"/>
      <c r="D137" s="1"/>
      <c r="E137" s="1"/>
      <c r="F137" s="1"/>
      <c r="G137" s="1" t="s">
        <v>192</v>
      </c>
      <c r="H137" s="1"/>
      <c r="I137" s="1"/>
      <c r="J137" s="7"/>
      <c r="K137" s="8">
        <v>1162</v>
      </c>
      <c r="L137" s="7"/>
      <c r="M137" s="9">
        <v>1300</v>
      </c>
    </row>
    <row r="138" spans="1:13" ht="15" customHeight="1" x14ac:dyDescent="0.15">
      <c r="A138" s="1"/>
      <c r="B138" s="1"/>
      <c r="C138" s="1"/>
      <c r="D138" s="1"/>
      <c r="E138" s="1"/>
      <c r="F138" s="1"/>
      <c r="G138" s="1" t="s">
        <v>245</v>
      </c>
      <c r="H138" s="1"/>
      <c r="I138" s="1"/>
      <c r="J138" s="7"/>
      <c r="K138" s="8">
        <v>0</v>
      </c>
      <c r="L138" s="7"/>
      <c r="M138" s="9">
        <v>2000</v>
      </c>
    </row>
    <row r="139" spans="1:13" ht="15" customHeight="1" thickBot="1" x14ac:dyDescent="0.2">
      <c r="A139" s="1"/>
      <c r="B139" s="1"/>
      <c r="C139" s="1"/>
      <c r="D139" s="1"/>
      <c r="E139" s="1"/>
      <c r="F139" s="1"/>
      <c r="G139" s="1" t="s">
        <v>89</v>
      </c>
      <c r="H139" s="1"/>
      <c r="I139" s="1"/>
      <c r="J139" s="7"/>
      <c r="K139" s="15">
        <v>3114.64</v>
      </c>
      <c r="L139" s="7"/>
      <c r="M139" s="16">
        <v>2400</v>
      </c>
    </row>
    <row r="140" spans="1:13" ht="15" customHeight="1" x14ac:dyDescent="0.15">
      <c r="A140" s="1"/>
      <c r="B140" s="1"/>
      <c r="C140" s="1"/>
      <c r="D140" s="1"/>
      <c r="E140" s="1"/>
      <c r="F140" s="1" t="s">
        <v>161</v>
      </c>
      <c r="G140" s="1"/>
      <c r="H140" s="1"/>
      <c r="I140" s="1"/>
      <c r="J140" s="7"/>
      <c r="K140" s="8">
        <f>ROUND(SUM(K131:K139),5)</f>
        <v>52155.71</v>
      </c>
      <c r="L140" s="7"/>
      <c r="M140" s="9">
        <f>ROUND(SUM(M131:M139),5)</f>
        <v>54726</v>
      </c>
    </row>
    <row r="141" spans="1:13" ht="15" customHeight="1" x14ac:dyDescent="0.15">
      <c r="A141" s="1"/>
      <c r="B141" s="1"/>
      <c r="C141" s="1"/>
      <c r="D141" s="1"/>
      <c r="E141" s="1"/>
      <c r="F141" s="1" t="s">
        <v>90</v>
      </c>
      <c r="G141" s="1"/>
      <c r="H141" s="1"/>
      <c r="I141" s="1"/>
      <c r="J141" s="7"/>
      <c r="K141" s="8"/>
      <c r="L141" s="7"/>
      <c r="M141" s="9"/>
    </row>
    <row r="142" spans="1:13" ht="15" customHeight="1" x14ac:dyDescent="0.15">
      <c r="A142" s="1"/>
      <c r="B142" s="1"/>
      <c r="C142" s="1"/>
      <c r="D142" s="1"/>
      <c r="E142" s="1"/>
      <c r="F142" s="1"/>
      <c r="G142" s="1" t="s">
        <v>95</v>
      </c>
      <c r="H142" s="1"/>
      <c r="I142" s="1"/>
      <c r="J142" s="7"/>
      <c r="K142" s="8"/>
      <c r="L142" s="7"/>
      <c r="M142" s="9"/>
    </row>
    <row r="143" spans="1:13" ht="15" customHeight="1" x14ac:dyDescent="0.15">
      <c r="A143" s="1"/>
      <c r="B143" s="1"/>
      <c r="C143" s="1"/>
      <c r="D143" s="1"/>
      <c r="E143" s="1"/>
      <c r="F143" s="1"/>
      <c r="G143" s="1"/>
      <c r="H143" s="1" t="s">
        <v>91</v>
      </c>
      <c r="I143" s="1"/>
      <c r="J143" s="7"/>
      <c r="K143" s="8">
        <v>237.02</v>
      </c>
      <c r="L143" s="7"/>
      <c r="M143" s="9">
        <v>300</v>
      </c>
    </row>
    <row r="144" spans="1:13" ht="15" customHeight="1" x14ac:dyDescent="0.15">
      <c r="A144" s="1"/>
      <c r="B144" s="1"/>
      <c r="C144" s="1"/>
      <c r="D144" s="1"/>
      <c r="E144" s="1"/>
      <c r="F144" s="1"/>
      <c r="G144" s="1"/>
      <c r="H144" s="1" t="s">
        <v>92</v>
      </c>
      <c r="I144" s="1"/>
      <c r="J144" s="7"/>
      <c r="K144" s="8">
        <v>681.99</v>
      </c>
      <c r="L144" s="7"/>
      <c r="M144" s="9">
        <v>1500</v>
      </c>
    </row>
    <row r="145" spans="1:13" ht="15" customHeight="1" x14ac:dyDescent="0.15">
      <c r="A145" s="1"/>
      <c r="B145" s="1"/>
      <c r="C145" s="1"/>
      <c r="D145" s="1"/>
      <c r="E145" s="1"/>
      <c r="F145" s="1"/>
      <c r="G145" s="1"/>
      <c r="H145" s="1" t="s">
        <v>93</v>
      </c>
      <c r="I145" s="1"/>
      <c r="J145" s="7"/>
      <c r="K145" s="8">
        <v>388.77</v>
      </c>
      <c r="L145" s="7"/>
      <c r="M145" s="9">
        <v>800</v>
      </c>
    </row>
    <row r="146" spans="1:13" ht="15" customHeight="1" thickBot="1" x14ac:dyDescent="0.2">
      <c r="A146" s="1"/>
      <c r="B146" s="1"/>
      <c r="C146" s="1"/>
      <c r="D146" s="1"/>
      <c r="E146" s="1"/>
      <c r="F146" s="1"/>
      <c r="G146" s="1"/>
      <c r="H146" s="1" t="s">
        <v>94</v>
      </c>
      <c r="I146" s="1"/>
      <c r="J146" s="7"/>
      <c r="K146" s="15">
        <v>992.81</v>
      </c>
      <c r="L146" s="7"/>
      <c r="M146" s="16">
        <v>1500</v>
      </c>
    </row>
    <row r="147" spans="1:13" ht="15" customHeight="1" x14ac:dyDescent="0.15">
      <c r="A147" s="1"/>
      <c r="B147" s="1"/>
      <c r="C147" s="1"/>
      <c r="D147" s="1"/>
      <c r="E147" s="1"/>
      <c r="F147" s="1"/>
      <c r="G147" s="1" t="s">
        <v>96</v>
      </c>
      <c r="H147" s="1"/>
      <c r="I147" s="1"/>
      <c r="J147" s="7"/>
      <c r="K147" s="8">
        <f>ROUND(SUM(K142:K146),5)</f>
        <v>2300.59</v>
      </c>
      <c r="L147" s="7"/>
      <c r="M147" s="9">
        <f>ROUND(SUM(M142:M146),5)</f>
        <v>4100</v>
      </c>
    </row>
    <row r="148" spans="1:13" ht="15" customHeight="1" x14ac:dyDescent="0.15">
      <c r="A148" s="1"/>
      <c r="B148" s="1"/>
      <c r="C148" s="1"/>
      <c r="D148" s="1"/>
      <c r="E148" s="1"/>
      <c r="F148" s="1"/>
      <c r="G148" s="1" t="s">
        <v>199</v>
      </c>
      <c r="I148" s="1"/>
      <c r="J148" s="7"/>
      <c r="K148" s="8"/>
      <c r="L148" s="7"/>
      <c r="M148" s="9"/>
    </row>
    <row r="149" spans="1:13" ht="15" customHeight="1" x14ac:dyDescent="0.15">
      <c r="A149" s="1"/>
      <c r="B149" s="1"/>
      <c r="C149" s="1"/>
      <c r="D149" s="1"/>
      <c r="E149" s="1"/>
      <c r="F149" s="1"/>
      <c r="G149" s="1"/>
      <c r="H149" s="1" t="s">
        <v>91</v>
      </c>
      <c r="I149" s="1"/>
      <c r="J149" s="7"/>
      <c r="K149" s="8">
        <v>635.78</v>
      </c>
      <c r="L149" s="7"/>
      <c r="M149" s="9">
        <v>300</v>
      </c>
    </row>
    <row r="150" spans="1:13" ht="15" customHeight="1" x14ac:dyDescent="0.15">
      <c r="A150" s="1"/>
      <c r="B150" s="1"/>
      <c r="C150" s="1"/>
      <c r="D150" s="1"/>
      <c r="E150" s="1"/>
      <c r="F150" s="1"/>
      <c r="G150" s="1"/>
      <c r="H150" s="1" t="s">
        <v>92</v>
      </c>
      <c r="I150" s="1"/>
      <c r="J150" s="7"/>
      <c r="K150" s="8">
        <v>1102.4000000000001</v>
      </c>
      <c r="L150" s="7"/>
      <c r="M150" s="9">
        <v>1500</v>
      </c>
    </row>
    <row r="151" spans="1:13" ht="15" customHeight="1" x14ac:dyDescent="0.15">
      <c r="A151" s="1"/>
      <c r="B151" s="1"/>
      <c r="C151" s="1"/>
      <c r="D151" s="1"/>
      <c r="E151" s="1"/>
      <c r="F151" s="1"/>
      <c r="G151" s="1"/>
      <c r="H151" s="1" t="s">
        <v>93</v>
      </c>
      <c r="I151" s="1"/>
      <c r="J151" s="7"/>
      <c r="K151" s="8">
        <v>321.93</v>
      </c>
      <c r="L151" s="7"/>
      <c r="M151" s="9">
        <v>500</v>
      </c>
    </row>
    <row r="152" spans="1:13" ht="15" customHeight="1" thickBot="1" x14ac:dyDescent="0.2">
      <c r="A152" s="1"/>
      <c r="B152" s="1"/>
      <c r="C152" s="1"/>
      <c r="D152" s="1"/>
      <c r="E152" s="1"/>
      <c r="F152" s="1"/>
      <c r="G152" s="1"/>
      <c r="H152" s="1" t="s">
        <v>94</v>
      </c>
      <c r="I152" s="1"/>
      <c r="J152" s="7"/>
      <c r="K152" s="15">
        <v>1886.01</v>
      </c>
      <c r="L152" s="7"/>
      <c r="M152" s="9">
        <v>1500</v>
      </c>
    </row>
    <row r="153" spans="1:13" ht="15" customHeight="1" x14ac:dyDescent="0.15">
      <c r="A153" s="1"/>
      <c r="B153" s="1"/>
      <c r="C153" s="1"/>
      <c r="D153" s="1"/>
      <c r="E153" s="1"/>
      <c r="F153" s="1"/>
      <c r="G153" s="1" t="s">
        <v>200</v>
      </c>
      <c r="H153" s="1"/>
      <c r="I153" s="1"/>
      <c r="J153" s="7"/>
      <c r="K153" s="22">
        <f>ROUND(SUM(K148:K152),5)</f>
        <v>3946.12</v>
      </c>
      <c r="L153" s="7"/>
      <c r="M153" s="23">
        <f>ROUND(SUM(M148:M152),5)</f>
        <v>3800</v>
      </c>
    </row>
    <row r="154" spans="1:13" ht="15" customHeight="1" x14ac:dyDescent="0.15">
      <c r="A154" s="1"/>
      <c r="B154" s="1"/>
      <c r="C154" s="1"/>
      <c r="D154" s="1"/>
      <c r="E154" s="1"/>
      <c r="F154" s="1"/>
      <c r="G154" s="1" t="s">
        <v>201</v>
      </c>
      <c r="H154" s="1"/>
      <c r="I154" s="1"/>
      <c r="J154" s="7"/>
      <c r="K154" s="8"/>
      <c r="L154" s="7"/>
      <c r="M154" s="9"/>
    </row>
    <row r="155" spans="1:13" ht="15" customHeight="1" x14ac:dyDescent="0.15">
      <c r="A155" s="1"/>
      <c r="B155" s="1"/>
      <c r="C155" s="1"/>
      <c r="D155" s="1"/>
      <c r="E155" s="1"/>
      <c r="F155" s="1"/>
      <c r="G155" s="1"/>
      <c r="H155" s="1" t="s">
        <v>91</v>
      </c>
      <c r="I155" s="1"/>
      <c r="J155" s="7"/>
      <c r="K155" s="8">
        <v>284.45</v>
      </c>
      <c r="L155" s="7"/>
      <c r="M155" s="9">
        <v>300</v>
      </c>
    </row>
    <row r="156" spans="1:13" ht="15" customHeight="1" x14ac:dyDescent="0.15">
      <c r="A156" s="1"/>
      <c r="B156" s="1"/>
      <c r="C156" s="1"/>
      <c r="D156" s="1"/>
      <c r="E156" s="1"/>
      <c r="F156" s="1"/>
      <c r="G156" s="1"/>
      <c r="H156" s="1" t="s">
        <v>92</v>
      </c>
      <c r="I156" s="1"/>
      <c r="J156" s="7"/>
      <c r="K156" s="8">
        <v>857.26</v>
      </c>
      <c r="L156" s="7"/>
      <c r="M156" s="9">
        <v>1500</v>
      </c>
    </row>
    <row r="157" spans="1:13" ht="15" customHeight="1" x14ac:dyDescent="0.15">
      <c r="A157" s="1"/>
      <c r="B157" s="1"/>
      <c r="C157" s="1"/>
      <c r="D157" s="1"/>
      <c r="E157" s="1"/>
      <c r="F157" s="1"/>
      <c r="G157" s="1"/>
      <c r="H157" s="1" t="s">
        <v>93</v>
      </c>
      <c r="I157" s="1"/>
      <c r="J157" s="7"/>
      <c r="K157" s="8">
        <v>904.82</v>
      </c>
      <c r="L157" s="7"/>
      <c r="M157" s="9">
        <v>500</v>
      </c>
    </row>
    <row r="158" spans="1:13" ht="15" customHeight="1" thickBot="1" x14ac:dyDescent="0.2">
      <c r="A158" s="1"/>
      <c r="B158" s="1"/>
      <c r="C158" s="1"/>
      <c r="D158" s="1"/>
      <c r="E158" s="1"/>
      <c r="F158" s="1"/>
      <c r="G158" s="1"/>
      <c r="H158" s="1" t="s">
        <v>94</v>
      </c>
      <c r="I158" s="1"/>
      <c r="J158" s="7"/>
      <c r="K158" s="15">
        <v>2302.48</v>
      </c>
      <c r="L158" s="7"/>
      <c r="M158" s="16">
        <v>1500</v>
      </c>
    </row>
    <row r="159" spans="1:13" ht="15" customHeight="1" thickBot="1" x14ac:dyDescent="0.2">
      <c r="A159" s="1"/>
      <c r="B159" s="1"/>
      <c r="C159" s="1"/>
      <c r="D159" s="1"/>
      <c r="E159" s="1"/>
      <c r="F159" s="1"/>
      <c r="G159" s="1" t="s">
        <v>202</v>
      </c>
      <c r="H159" s="1"/>
      <c r="I159" s="1"/>
      <c r="J159" s="7"/>
      <c r="K159" s="8">
        <f>ROUND(SUM(K154:K158),5)</f>
        <v>4349.01</v>
      </c>
      <c r="L159" s="7"/>
      <c r="M159" s="9">
        <f>ROUND(SUM(M154:M158),5)</f>
        <v>3800</v>
      </c>
    </row>
    <row r="160" spans="1:13" ht="15" customHeight="1" thickBot="1" x14ac:dyDescent="0.2">
      <c r="A160" s="1"/>
      <c r="B160" s="1"/>
      <c r="C160" s="1"/>
      <c r="D160" s="1"/>
      <c r="E160" s="1"/>
      <c r="F160" s="1" t="s">
        <v>97</v>
      </c>
      <c r="G160" s="1"/>
      <c r="H160" s="1"/>
      <c r="I160" s="1"/>
      <c r="J160" s="7"/>
      <c r="K160" s="19">
        <f>ROUND(K141+K147+K153+K159,5)</f>
        <v>10595.72</v>
      </c>
      <c r="L160" s="7"/>
      <c r="M160" s="20">
        <f>ROUND(M141+M147+M153+M159,5)</f>
        <v>11700</v>
      </c>
    </row>
    <row r="161" spans="1:13" ht="15" customHeight="1" x14ac:dyDescent="0.15">
      <c r="A161" s="1"/>
      <c r="B161" s="1"/>
      <c r="C161" s="1"/>
      <c r="D161" s="1"/>
      <c r="E161" s="11" t="s">
        <v>236</v>
      </c>
      <c r="F161" s="11"/>
      <c r="G161" s="11"/>
      <c r="H161" s="11"/>
      <c r="I161" s="11"/>
      <c r="J161" s="12"/>
      <c r="K161" s="17">
        <f>ROUND(K104+K130+K140+K160,5)</f>
        <v>276593.03000000003</v>
      </c>
      <c r="L161" s="12"/>
      <c r="M161" s="18">
        <f>ROUND(M104+M130+M140+M160,5)</f>
        <v>287510</v>
      </c>
    </row>
    <row r="162" spans="1:13" ht="15" customHeight="1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7"/>
      <c r="K162" s="8"/>
      <c r="L162" s="7"/>
      <c r="M162" s="9"/>
    </row>
    <row r="163" spans="1:13" ht="15" customHeight="1" x14ac:dyDescent="0.15">
      <c r="A163" s="1"/>
      <c r="B163" s="1"/>
      <c r="C163" s="1"/>
      <c r="D163" s="1"/>
      <c r="E163" s="1" t="s">
        <v>98</v>
      </c>
      <c r="F163" s="1"/>
      <c r="G163" s="1"/>
      <c r="H163" s="1"/>
      <c r="I163" s="1"/>
      <c r="J163" s="7"/>
      <c r="K163" s="8"/>
      <c r="L163" s="7"/>
      <c r="M163" s="9"/>
    </row>
    <row r="164" spans="1:13" ht="15" customHeight="1" x14ac:dyDescent="0.15">
      <c r="A164" s="1"/>
      <c r="B164" s="1"/>
      <c r="C164" s="1"/>
      <c r="D164" s="1"/>
      <c r="E164" s="1"/>
      <c r="F164" s="1" t="s">
        <v>99</v>
      </c>
      <c r="G164" s="1"/>
      <c r="H164" s="1"/>
      <c r="I164" s="1"/>
      <c r="J164" s="7"/>
      <c r="K164" s="8"/>
      <c r="L164" s="7"/>
      <c r="M164" s="9"/>
    </row>
    <row r="165" spans="1:13" ht="15" customHeight="1" x14ac:dyDescent="0.15">
      <c r="A165" s="1"/>
      <c r="B165" s="1"/>
      <c r="C165" s="1"/>
      <c r="D165" s="1"/>
      <c r="E165" s="1"/>
      <c r="F165" s="1"/>
      <c r="G165" s="1" t="s">
        <v>100</v>
      </c>
      <c r="H165" s="1"/>
      <c r="I165" s="1"/>
      <c r="J165" s="7"/>
      <c r="K165" s="8">
        <v>3029.15</v>
      </c>
      <c r="L165" s="7"/>
      <c r="M165" s="9">
        <v>3100</v>
      </c>
    </row>
    <row r="166" spans="1:13" ht="15" customHeight="1" x14ac:dyDescent="0.15">
      <c r="A166" s="1"/>
      <c r="B166" s="1"/>
      <c r="C166" s="1"/>
      <c r="D166" s="1"/>
      <c r="E166" s="1"/>
      <c r="F166" s="1"/>
      <c r="G166" s="1" t="s">
        <v>101</v>
      </c>
      <c r="H166" s="1"/>
      <c r="I166" s="1"/>
      <c r="J166" s="7"/>
      <c r="K166" s="8">
        <v>567.65</v>
      </c>
      <c r="L166" s="7"/>
      <c r="M166" s="9">
        <v>1000</v>
      </c>
    </row>
    <row r="167" spans="1:13" ht="15" customHeight="1" x14ac:dyDescent="0.15">
      <c r="A167" s="1"/>
      <c r="B167" s="1"/>
      <c r="C167" s="1"/>
      <c r="D167" s="1"/>
      <c r="E167" s="1"/>
      <c r="F167" s="1"/>
      <c r="G167" s="1" t="s">
        <v>102</v>
      </c>
      <c r="H167" s="1"/>
      <c r="I167" s="1"/>
      <c r="J167" s="7"/>
      <c r="K167" s="8">
        <v>4829.96</v>
      </c>
      <c r="L167" s="7"/>
      <c r="M167" s="9">
        <v>5400</v>
      </c>
    </row>
    <row r="168" spans="1:13" ht="15" customHeight="1" thickBot="1" x14ac:dyDescent="0.2">
      <c r="A168" s="1"/>
      <c r="B168" s="1"/>
      <c r="C168" s="1"/>
      <c r="D168" s="1"/>
      <c r="E168" s="1"/>
      <c r="F168" s="1"/>
      <c r="G168" s="1" t="s">
        <v>103</v>
      </c>
      <c r="H168" s="1"/>
      <c r="I168" s="1"/>
      <c r="J168" s="7"/>
      <c r="K168" s="15">
        <v>2199.64</v>
      </c>
      <c r="L168" s="7"/>
      <c r="M168" s="16">
        <v>2800</v>
      </c>
    </row>
    <row r="169" spans="1:13" ht="15" customHeight="1" x14ac:dyDescent="0.15">
      <c r="A169" s="1"/>
      <c r="B169" s="1"/>
      <c r="C169" s="1"/>
      <c r="D169" s="1"/>
      <c r="E169" s="1"/>
      <c r="F169" s="1" t="s">
        <v>104</v>
      </c>
      <c r="G169" s="1"/>
      <c r="H169" s="1"/>
      <c r="I169" s="1"/>
      <c r="J169" s="7"/>
      <c r="K169" s="8">
        <f>ROUND(SUM(K164:K168),5)</f>
        <v>10626.4</v>
      </c>
      <c r="L169" s="7"/>
      <c r="M169" s="9">
        <f>ROUND(SUM(M164:M168),5)</f>
        <v>12300</v>
      </c>
    </row>
    <row r="170" spans="1:13" ht="15" customHeight="1" x14ac:dyDescent="0.15">
      <c r="A170" s="1"/>
      <c r="B170" s="1"/>
      <c r="C170" s="1"/>
      <c r="D170" s="1"/>
      <c r="E170" s="1"/>
      <c r="F170" s="1" t="s">
        <v>105</v>
      </c>
      <c r="G170" s="1"/>
      <c r="H170" s="1"/>
      <c r="I170" s="1"/>
      <c r="J170" s="7"/>
      <c r="K170" s="8"/>
      <c r="L170" s="7"/>
      <c r="M170" s="9"/>
    </row>
    <row r="171" spans="1:13" ht="15" customHeight="1" x14ac:dyDescent="0.15">
      <c r="A171" s="1"/>
      <c r="B171" s="1"/>
      <c r="C171" s="1"/>
      <c r="D171" s="1"/>
      <c r="E171" s="1"/>
      <c r="F171" s="1"/>
      <c r="G171" s="24" t="s">
        <v>243</v>
      </c>
      <c r="H171" s="1"/>
      <c r="I171" s="1"/>
      <c r="J171" s="7"/>
      <c r="K171" s="8">
        <v>328.57</v>
      </c>
      <c r="L171" s="7"/>
      <c r="M171" s="36">
        <v>6000</v>
      </c>
    </row>
    <row r="172" spans="1:13" ht="15" customHeight="1" thickBot="1" x14ac:dyDescent="0.2">
      <c r="A172" s="1"/>
      <c r="B172" s="1"/>
      <c r="C172" s="1"/>
      <c r="D172" s="1"/>
      <c r="E172" s="1"/>
      <c r="F172" s="1"/>
      <c r="G172" s="1" t="s">
        <v>106</v>
      </c>
      <c r="H172" s="1"/>
      <c r="I172" s="1"/>
      <c r="J172" s="7"/>
      <c r="K172" s="8">
        <v>6189.14</v>
      </c>
      <c r="L172" s="7"/>
      <c r="M172" s="9">
        <v>1000</v>
      </c>
    </row>
    <row r="173" spans="1:13" ht="15" customHeight="1" thickBot="1" x14ac:dyDescent="0.2">
      <c r="A173" s="1"/>
      <c r="B173" s="1"/>
      <c r="C173" s="1"/>
      <c r="D173" s="1"/>
      <c r="E173" s="1"/>
      <c r="F173" s="1" t="s">
        <v>107</v>
      </c>
      <c r="G173" s="1"/>
      <c r="H173" s="1"/>
      <c r="I173" s="1"/>
      <c r="J173" s="7"/>
      <c r="K173" s="19">
        <f>ROUND(SUM(K170:K172),5)</f>
        <v>6517.71</v>
      </c>
      <c r="L173" s="7"/>
      <c r="M173" s="20">
        <f>ROUND(SUM(M170:M172),5)</f>
        <v>7000</v>
      </c>
    </row>
    <row r="174" spans="1:13" ht="15" customHeight="1" x14ac:dyDescent="0.15">
      <c r="A174" s="1"/>
      <c r="B174" s="1"/>
      <c r="C174" s="1"/>
      <c r="D174" s="1"/>
      <c r="E174" s="11" t="s">
        <v>237</v>
      </c>
      <c r="F174" s="11"/>
      <c r="G174" s="11"/>
      <c r="H174" s="11"/>
      <c r="I174" s="11"/>
      <c r="J174" s="12"/>
      <c r="K174" s="17">
        <f>ROUND(K163+K169+K173,5)</f>
        <v>17144.11</v>
      </c>
      <c r="L174" s="12"/>
      <c r="M174" s="18">
        <f>ROUND(M163+M169+M173,5)</f>
        <v>19300</v>
      </c>
    </row>
    <row r="175" spans="1:13" ht="15" customHeight="1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7"/>
      <c r="K175" s="8"/>
      <c r="L175" s="7"/>
      <c r="M175" s="9"/>
    </row>
    <row r="176" spans="1:13" ht="15" customHeight="1" x14ac:dyDescent="0.15">
      <c r="A176" s="1"/>
      <c r="B176" s="1"/>
      <c r="C176" s="1"/>
      <c r="D176" s="1"/>
      <c r="E176" s="1" t="s">
        <v>108</v>
      </c>
      <c r="F176" s="1"/>
      <c r="G176" s="1"/>
      <c r="H176" s="1"/>
      <c r="I176" s="1"/>
      <c r="J176" s="7"/>
      <c r="K176" s="8"/>
      <c r="L176" s="7"/>
      <c r="M176" s="9"/>
    </row>
    <row r="177" spans="1:13" ht="15" customHeight="1" x14ac:dyDescent="0.15">
      <c r="A177" s="1"/>
      <c r="B177" s="1"/>
      <c r="C177" s="1"/>
      <c r="D177" s="1"/>
      <c r="E177" s="1"/>
      <c r="F177" s="1" t="s">
        <v>109</v>
      </c>
      <c r="G177" s="1"/>
      <c r="H177" s="1"/>
      <c r="I177" s="1"/>
      <c r="J177" s="7"/>
      <c r="K177" s="8">
        <v>262.36</v>
      </c>
      <c r="L177" s="7"/>
      <c r="M177" s="9">
        <v>500</v>
      </c>
    </row>
    <row r="178" spans="1:13" ht="15" customHeight="1" x14ac:dyDescent="0.15">
      <c r="A178" s="1"/>
      <c r="B178" s="1"/>
      <c r="C178" s="1"/>
      <c r="D178" s="1"/>
      <c r="E178" s="1"/>
      <c r="F178" s="1" t="s">
        <v>110</v>
      </c>
      <c r="G178" s="1"/>
      <c r="H178" s="1"/>
      <c r="I178" s="1"/>
      <c r="J178" s="7"/>
      <c r="K178" s="8">
        <v>720</v>
      </c>
      <c r="L178" s="7"/>
      <c r="M178" s="9">
        <v>720</v>
      </c>
    </row>
    <row r="179" spans="1:13" ht="15" customHeight="1" x14ac:dyDescent="0.15">
      <c r="A179" s="1"/>
      <c r="B179" s="1"/>
      <c r="C179" s="1"/>
      <c r="D179" s="1"/>
      <c r="E179" s="1"/>
      <c r="F179" s="1" t="s">
        <v>111</v>
      </c>
      <c r="G179" s="1"/>
      <c r="H179" s="1"/>
      <c r="I179" s="1"/>
      <c r="J179" s="7"/>
      <c r="K179" s="8">
        <v>500</v>
      </c>
      <c r="L179" s="7"/>
      <c r="M179" s="9">
        <v>550</v>
      </c>
    </row>
    <row r="180" spans="1:13" ht="15" customHeight="1" x14ac:dyDescent="0.15">
      <c r="A180" s="1"/>
      <c r="B180" s="1"/>
      <c r="C180" s="1"/>
      <c r="D180" s="1"/>
      <c r="E180" s="1"/>
      <c r="F180" s="1" t="s">
        <v>112</v>
      </c>
      <c r="G180" s="1"/>
      <c r="H180" s="1"/>
      <c r="I180" s="1"/>
      <c r="J180" s="7"/>
      <c r="K180" s="8">
        <v>437.19</v>
      </c>
      <c r="L180" s="7"/>
      <c r="M180" s="9">
        <v>1000</v>
      </c>
    </row>
    <row r="181" spans="1:13" ht="15" customHeight="1" x14ac:dyDescent="0.15">
      <c r="A181" s="1"/>
      <c r="B181" s="1"/>
      <c r="C181" s="1"/>
      <c r="D181" s="1"/>
      <c r="E181" s="1"/>
      <c r="F181" s="1" t="s">
        <v>122</v>
      </c>
      <c r="G181" s="1"/>
      <c r="H181" s="1"/>
      <c r="I181" s="1"/>
      <c r="J181" s="7"/>
      <c r="K181" s="8">
        <v>47.98</v>
      </c>
      <c r="L181" s="7"/>
      <c r="M181" s="9">
        <v>0</v>
      </c>
    </row>
    <row r="182" spans="1:13" ht="15" customHeight="1" x14ac:dyDescent="0.15">
      <c r="A182" s="1"/>
      <c r="B182" s="1"/>
      <c r="C182" s="1"/>
      <c r="D182" s="1"/>
      <c r="E182" s="1"/>
      <c r="F182" s="1" t="s">
        <v>130</v>
      </c>
      <c r="G182" s="1"/>
      <c r="H182" s="1"/>
      <c r="I182" s="1"/>
      <c r="J182" s="7"/>
      <c r="K182" s="8">
        <v>0</v>
      </c>
      <c r="L182" s="7"/>
      <c r="M182" s="9">
        <v>180</v>
      </c>
    </row>
    <row r="183" spans="1:13" ht="15" customHeight="1" x14ac:dyDescent="0.15">
      <c r="A183" s="1"/>
      <c r="B183" s="1"/>
      <c r="C183" s="1"/>
      <c r="D183" s="1"/>
      <c r="E183" s="1"/>
      <c r="F183" s="1" t="s">
        <v>113</v>
      </c>
      <c r="G183" s="1"/>
      <c r="H183" s="1"/>
      <c r="I183" s="1"/>
      <c r="J183" s="7"/>
      <c r="K183" s="8"/>
      <c r="L183" s="7"/>
      <c r="M183" s="9"/>
    </row>
    <row r="184" spans="1:13" ht="15" customHeight="1" x14ac:dyDescent="0.15">
      <c r="A184" s="1"/>
      <c r="B184" s="1"/>
      <c r="C184" s="1"/>
      <c r="D184" s="1"/>
      <c r="E184" s="1"/>
      <c r="F184" s="1"/>
      <c r="G184" s="1" t="s">
        <v>115</v>
      </c>
      <c r="H184" s="1"/>
      <c r="I184" s="1"/>
      <c r="J184" s="7"/>
      <c r="K184" s="8">
        <v>5000</v>
      </c>
      <c r="L184" s="7"/>
      <c r="M184" s="9">
        <v>5000</v>
      </c>
    </row>
    <row r="185" spans="1:13" ht="15" customHeight="1" x14ac:dyDescent="0.15">
      <c r="A185" s="1"/>
      <c r="B185" s="1"/>
      <c r="C185" s="1"/>
      <c r="D185" s="1"/>
      <c r="E185" s="1"/>
      <c r="F185" s="1"/>
      <c r="G185" s="1" t="s">
        <v>114</v>
      </c>
      <c r="H185" s="1"/>
      <c r="I185" s="1"/>
      <c r="J185" s="7"/>
      <c r="K185" s="8">
        <v>6000</v>
      </c>
      <c r="L185" s="7"/>
      <c r="M185" s="9">
        <v>6000</v>
      </c>
    </row>
    <row r="186" spans="1:13" ht="15" customHeight="1" x14ac:dyDescent="0.15">
      <c r="A186" s="1"/>
      <c r="B186" s="1"/>
      <c r="C186" s="1"/>
      <c r="D186" s="1"/>
      <c r="E186" s="1"/>
      <c r="F186" s="1"/>
      <c r="G186" s="21" t="s">
        <v>174</v>
      </c>
      <c r="H186" s="1"/>
      <c r="I186" s="1"/>
      <c r="J186" s="7"/>
      <c r="K186" s="8">
        <v>2400</v>
      </c>
      <c r="L186" s="7"/>
      <c r="M186" s="9">
        <v>2400</v>
      </c>
    </row>
    <row r="187" spans="1:13" ht="15" customHeight="1" x14ac:dyDescent="0.15">
      <c r="A187" s="1"/>
      <c r="B187" s="1"/>
      <c r="C187" s="1"/>
      <c r="D187" s="1"/>
      <c r="E187" s="1"/>
      <c r="F187" s="1"/>
      <c r="G187" s="1" t="s">
        <v>203</v>
      </c>
      <c r="H187" s="1"/>
      <c r="I187" s="1"/>
      <c r="J187" s="7"/>
      <c r="K187" s="8">
        <v>600</v>
      </c>
      <c r="L187" s="7"/>
      <c r="M187" s="9">
        <v>600</v>
      </c>
    </row>
    <row r="188" spans="1:13" ht="15" customHeight="1" x14ac:dyDescent="0.15">
      <c r="A188" s="1"/>
      <c r="B188" s="1"/>
      <c r="C188" s="1"/>
      <c r="D188" s="1"/>
      <c r="E188" s="1"/>
      <c r="F188" s="1"/>
      <c r="G188" s="1" t="s">
        <v>208</v>
      </c>
      <c r="H188" s="1"/>
      <c r="I188" s="1"/>
      <c r="J188" s="7"/>
      <c r="K188" s="8">
        <v>2400</v>
      </c>
      <c r="L188" s="7"/>
      <c r="M188" s="9">
        <v>2400</v>
      </c>
    </row>
    <row r="189" spans="1:13" ht="15" customHeight="1" x14ac:dyDescent="0.15">
      <c r="A189" s="1"/>
      <c r="B189" s="1"/>
      <c r="C189" s="1"/>
      <c r="D189" s="1"/>
      <c r="E189" s="1"/>
      <c r="F189" s="1"/>
      <c r="G189" s="1" t="s">
        <v>116</v>
      </c>
      <c r="H189" s="1"/>
      <c r="I189" s="1"/>
      <c r="J189" s="7"/>
      <c r="K189" s="8">
        <v>3000</v>
      </c>
      <c r="L189" s="7"/>
      <c r="M189" s="9">
        <v>3000</v>
      </c>
    </row>
    <row r="190" spans="1:13" ht="15" customHeight="1" thickBot="1" x14ac:dyDescent="0.2">
      <c r="A190" s="1"/>
      <c r="B190" s="1"/>
      <c r="C190" s="1"/>
      <c r="D190" s="1"/>
      <c r="E190" s="1"/>
      <c r="F190" s="1"/>
      <c r="G190" s="1" t="s">
        <v>117</v>
      </c>
      <c r="H190" s="1"/>
      <c r="I190" s="1"/>
      <c r="J190" s="7"/>
      <c r="K190" s="15">
        <v>3000</v>
      </c>
      <c r="L190" s="7"/>
      <c r="M190" s="16">
        <v>3000</v>
      </c>
    </row>
    <row r="191" spans="1:13" ht="15" customHeight="1" x14ac:dyDescent="0.15">
      <c r="A191" s="1"/>
      <c r="B191" s="1"/>
      <c r="C191" s="1"/>
      <c r="D191" s="1"/>
      <c r="E191" s="1"/>
      <c r="F191" s="1" t="s">
        <v>224</v>
      </c>
      <c r="G191" s="1"/>
      <c r="H191" s="1"/>
      <c r="I191" s="1"/>
      <c r="J191" s="7"/>
      <c r="K191" s="8">
        <f>ROUND(SUM(K183:K190),5)</f>
        <v>22400</v>
      </c>
      <c r="L191" s="7"/>
      <c r="M191" s="9">
        <f>ROUND(SUM(M183:M190),5)</f>
        <v>22400</v>
      </c>
    </row>
    <row r="192" spans="1:13" ht="15" customHeight="1" x14ac:dyDescent="0.15">
      <c r="A192" s="1"/>
      <c r="B192" s="1"/>
      <c r="C192" s="1"/>
      <c r="D192" s="1"/>
      <c r="E192" s="1"/>
      <c r="F192" s="1" t="s">
        <v>118</v>
      </c>
      <c r="G192" s="1"/>
      <c r="H192" s="1"/>
      <c r="I192" s="1"/>
      <c r="J192" s="7"/>
      <c r="K192" s="8"/>
      <c r="L192" s="7"/>
      <c r="M192" s="9"/>
    </row>
    <row r="193" spans="1:13" ht="15" customHeight="1" x14ac:dyDescent="0.15">
      <c r="A193" s="1"/>
      <c r="B193" s="1"/>
      <c r="C193" s="1"/>
      <c r="D193" s="1"/>
      <c r="E193" s="1"/>
      <c r="F193" s="1"/>
      <c r="G193" s="1" t="s">
        <v>119</v>
      </c>
      <c r="H193" s="1"/>
      <c r="I193" s="1"/>
      <c r="J193" s="7"/>
      <c r="K193" s="8">
        <v>428.09</v>
      </c>
      <c r="L193" s="7"/>
      <c r="M193" s="9">
        <v>500</v>
      </c>
    </row>
    <row r="194" spans="1:13" ht="15" customHeight="1" thickBot="1" x14ac:dyDescent="0.2">
      <c r="A194" s="1"/>
      <c r="B194" s="1"/>
      <c r="C194" s="1"/>
      <c r="D194" s="1"/>
      <c r="E194" s="1"/>
      <c r="F194" s="1"/>
      <c r="G194" s="1" t="s">
        <v>120</v>
      </c>
      <c r="H194" s="1"/>
      <c r="I194" s="1"/>
      <c r="J194" s="7"/>
      <c r="K194" s="15">
        <v>109.12</v>
      </c>
      <c r="L194" s="7"/>
      <c r="M194" s="16">
        <v>1000</v>
      </c>
    </row>
    <row r="195" spans="1:13" ht="15" customHeight="1" x14ac:dyDescent="0.15">
      <c r="A195" s="1"/>
      <c r="B195" s="1"/>
      <c r="C195" s="1"/>
      <c r="D195" s="1"/>
      <c r="E195" s="1"/>
      <c r="F195" s="1" t="s">
        <v>121</v>
      </c>
      <c r="G195" s="1"/>
      <c r="H195" s="1"/>
      <c r="I195" s="1"/>
      <c r="J195" s="7"/>
      <c r="K195" s="8">
        <f>ROUND(SUM(K192:K194),5)</f>
        <v>537.21</v>
      </c>
      <c r="L195" s="7"/>
      <c r="M195" s="9">
        <f>ROUND(SUM(M192:M194),5)</f>
        <v>1500</v>
      </c>
    </row>
    <row r="196" spans="1:13" ht="15" customHeight="1" x14ac:dyDescent="0.15">
      <c r="A196" s="1"/>
      <c r="B196" s="1"/>
      <c r="C196" s="1"/>
      <c r="D196" s="1"/>
      <c r="E196" s="1"/>
      <c r="F196" s="1" t="s">
        <v>123</v>
      </c>
      <c r="G196" s="1"/>
      <c r="H196" s="1"/>
      <c r="I196" s="1"/>
      <c r="J196" s="7"/>
      <c r="K196" s="8"/>
      <c r="L196" s="7"/>
      <c r="M196" s="9"/>
    </row>
    <row r="197" spans="1:13" ht="15" customHeight="1" x14ac:dyDescent="0.15">
      <c r="A197" s="1"/>
      <c r="B197" s="1"/>
      <c r="C197" s="1"/>
      <c r="D197" s="1"/>
      <c r="E197" s="1"/>
      <c r="F197" s="1"/>
      <c r="G197" s="1" t="s">
        <v>210</v>
      </c>
      <c r="H197" s="2"/>
      <c r="I197" s="1"/>
      <c r="J197" s="7"/>
      <c r="K197" s="8"/>
      <c r="L197" s="7"/>
      <c r="M197" s="9"/>
    </row>
    <row r="198" spans="1:13" ht="15" customHeight="1" x14ac:dyDescent="0.15">
      <c r="A198" s="1"/>
      <c r="B198" s="1"/>
      <c r="C198" s="1"/>
      <c r="D198" s="1"/>
      <c r="E198" s="1"/>
      <c r="F198" s="1"/>
      <c r="G198" s="2"/>
      <c r="H198" s="1" t="s">
        <v>153</v>
      </c>
      <c r="I198" s="1"/>
      <c r="J198" s="7"/>
      <c r="K198" s="8">
        <v>7900</v>
      </c>
      <c r="L198" s="7"/>
      <c r="M198" s="9">
        <v>7900</v>
      </c>
    </row>
    <row r="199" spans="1:13" ht="15" customHeight="1" x14ac:dyDescent="0.15">
      <c r="A199" s="1"/>
      <c r="B199" s="1"/>
      <c r="C199" s="1"/>
      <c r="D199" s="1"/>
      <c r="E199" s="1"/>
      <c r="F199" s="1"/>
      <c r="G199" s="2"/>
      <c r="H199" s="1" t="s">
        <v>124</v>
      </c>
      <c r="I199" s="1"/>
      <c r="J199" s="7"/>
      <c r="K199" s="8">
        <v>10000</v>
      </c>
      <c r="L199" s="7"/>
      <c r="M199" s="9">
        <v>10000</v>
      </c>
    </row>
    <row r="200" spans="1:13" ht="15" customHeight="1" x14ac:dyDescent="0.15">
      <c r="A200" s="1"/>
      <c r="B200" s="1"/>
      <c r="C200" s="1"/>
      <c r="D200" s="1"/>
      <c r="E200" s="1"/>
      <c r="F200" s="1"/>
      <c r="G200" s="2"/>
      <c r="H200" s="1" t="s">
        <v>219</v>
      </c>
      <c r="I200" s="1"/>
      <c r="J200" s="7"/>
      <c r="K200" s="8">
        <v>1687.5</v>
      </c>
      <c r="L200" s="7"/>
      <c r="M200" s="9">
        <v>6750</v>
      </c>
    </row>
    <row r="201" spans="1:13" ht="15" customHeight="1" x14ac:dyDescent="0.15">
      <c r="A201" s="1"/>
      <c r="B201" s="1"/>
      <c r="C201" s="1"/>
      <c r="D201" s="1"/>
      <c r="E201" s="1"/>
      <c r="F201" s="1"/>
      <c r="G201" s="2"/>
      <c r="H201" s="1" t="s">
        <v>125</v>
      </c>
      <c r="I201" s="1"/>
      <c r="J201" s="7"/>
      <c r="K201" s="8">
        <v>13800</v>
      </c>
      <c r="L201" s="7"/>
      <c r="M201" s="9">
        <v>13800</v>
      </c>
    </row>
    <row r="202" spans="1:13" ht="15" customHeight="1" x14ac:dyDescent="0.15">
      <c r="A202" s="1"/>
      <c r="B202" s="1"/>
      <c r="C202" s="1"/>
      <c r="D202" s="1"/>
      <c r="E202" s="1"/>
      <c r="F202" s="1"/>
      <c r="G202" s="2"/>
      <c r="H202" s="1" t="s">
        <v>220</v>
      </c>
      <c r="I202" s="1"/>
      <c r="J202" s="7"/>
      <c r="K202" s="8">
        <v>3600</v>
      </c>
      <c r="L202" s="7"/>
      <c r="M202" s="9">
        <v>6000</v>
      </c>
    </row>
    <row r="203" spans="1:13" ht="15" customHeight="1" thickBot="1" x14ac:dyDescent="0.2">
      <c r="A203" s="1"/>
      <c r="B203" s="1"/>
      <c r="C203" s="1"/>
      <c r="D203" s="1"/>
      <c r="E203" s="1"/>
      <c r="F203" s="1"/>
      <c r="G203" s="1"/>
      <c r="H203" s="1" t="s">
        <v>244</v>
      </c>
      <c r="I203" s="1"/>
      <c r="J203" s="7"/>
      <c r="K203" s="8">
        <v>7950</v>
      </c>
      <c r="L203" s="7"/>
      <c r="M203" s="10">
        <v>1050</v>
      </c>
    </row>
    <row r="204" spans="1:13" ht="15" customHeight="1" thickBot="1" x14ac:dyDescent="0.2">
      <c r="A204" s="1"/>
      <c r="B204" s="1"/>
      <c r="C204" s="1"/>
      <c r="D204" s="1"/>
      <c r="E204" s="1"/>
      <c r="F204" s="1"/>
      <c r="G204" s="1" t="s">
        <v>209</v>
      </c>
      <c r="H204" s="1"/>
      <c r="I204" s="1"/>
      <c r="J204" s="7"/>
      <c r="K204" s="19">
        <f>ROUND(SUM(K197:K203),5)</f>
        <v>44937.5</v>
      </c>
      <c r="L204" s="7"/>
      <c r="M204" s="20">
        <f>ROUND(SUM(M197:M203),5)</f>
        <v>45500</v>
      </c>
    </row>
    <row r="205" spans="1:13" ht="15" customHeight="1" x14ac:dyDescent="0.15">
      <c r="A205" s="1"/>
      <c r="B205" s="1"/>
      <c r="C205" s="1"/>
      <c r="D205" s="1"/>
      <c r="E205" s="1"/>
      <c r="F205" s="1"/>
      <c r="G205" s="1" t="s">
        <v>126</v>
      </c>
      <c r="H205" s="1"/>
      <c r="I205" s="1"/>
      <c r="J205" s="7"/>
      <c r="K205" s="8"/>
      <c r="L205" s="7"/>
      <c r="M205" s="9"/>
    </row>
    <row r="206" spans="1:13" ht="15" customHeight="1" x14ac:dyDescent="0.15">
      <c r="A206" s="1"/>
      <c r="B206" s="1"/>
      <c r="C206" s="1"/>
      <c r="D206" s="1"/>
      <c r="E206" s="1"/>
      <c r="F206" s="1"/>
      <c r="G206" s="1"/>
      <c r="H206" s="1" t="s">
        <v>223</v>
      </c>
      <c r="I206" s="1"/>
      <c r="J206" s="7"/>
      <c r="K206" s="8">
        <v>4000.36</v>
      </c>
      <c r="L206" s="7"/>
      <c r="M206" s="9">
        <v>4000</v>
      </c>
    </row>
    <row r="207" spans="1:13" ht="15" customHeight="1" thickBot="1" x14ac:dyDescent="0.2">
      <c r="A207" s="1"/>
      <c r="B207" s="1"/>
      <c r="C207" s="1"/>
      <c r="D207" s="1"/>
      <c r="E207" s="1"/>
      <c r="F207" s="1"/>
      <c r="G207" s="1"/>
      <c r="H207" s="1" t="s">
        <v>127</v>
      </c>
      <c r="I207" s="1"/>
      <c r="J207" s="7"/>
      <c r="K207" s="8">
        <v>260.27</v>
      </c>
      <c r="L207" s="7"/>
      <c r="M207" s="9">
        <v>3000</v>
      </c>
    </row>
    <row r="208" spans="1:13" ht="15" customHeight="1" thickBot="1" x14ac:dyDescent="0.2">
      <c r="A208" s="1"/>
      <c r="B208" s="1"/>
      <c r="C208" s="1"/>
      <c r="D208" s="1"/>
      <c r="E208" s="1"/>
      <c r="F208" s="1"/>
      <c r="G208" s="1" t="s">
        <v>128</v>
      </c>
      <c r="H208" s="1"/>
      <c r="I208" s="1"/>
      <c r="J208" s="7"/>
      <c r="K208" s="19">
        <f>ROUND(SUM(K205:K207),5)</f>
        <v>4260.63</v>
      </c>
      <c r="L208" s="7"/>
      <c r="M208" s="20">
        <f>ROUND(SUM(M205:M207),5)</f>
        <v>7000</v>
      </c>
    </row>
    <row r="209" spans="1:13" ht="15" customHeight="1" thickBot="1" x14ac:dyDescent="0.2">
      <c r="A209" s="1"/>
      <c r="B209" s="1"/>
      <c r="C209" s="1"/>
      <c r="D209" s="1"/>
      <c r="E209" s="1"/>
      <c r="F209" s="1" t="s">
        <v>129</v>
      </c>
      <c r="G209" s="1"/>
      <c r="H209" s="1"/>
      <c r="I209" s="1"/>
      <c r="J209" s="7"/>
      <c r="K209" s="19">
        <f>ROUND(K204+K208,5)</f>
        <v>49198.13</v>
      </c>
      <c r="L209" s="7"/>
      <c r="M209" s="20">
        <f>ROUND(M204+M208,5)</f>
        <v>52500</v>
      </c>
    </row>
    <row r="210" spans="1:13" ht="15" customHeight="1" x14ac:dyDescent="0.15">
      <c r="A210" s="1"/>
      <c r="B210" s="1"/>
      <c r="C210" s="1"/>
      <c r="D210" s="1"/>
      <c r="E210" s="11" t="s">
        <v>238</v>
      </c>
      <c r="F210" s="11"/>
      <c r="G210" s="11"/>
      <c r="H210" s="11"/>
      <c r="I210" s="11"/>
      <c r="J210" s="12"/>
      <c r="K210" s="17">
        <f>ROUND(SUM(K176:K182)+K191+SUM(K195:K195)+SUM(K209:K209),5)</f>
        <v>74102.87</v>
      </c>
      <c r="L210" s="12"/>
      <c r="M210" s="18">
        <f>ROUND(SUM(M176:M182)+M191+SUM(M195:M195)+SUM(M209:M209),5)</f>
        <v>79350</v>
      </c>
    </row>
    <row r="211" spans="1:13" ht="15" customHeight="1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7"/>
      <c r="K211" s="8"/>
      <c r="L211" s="7"/>
      <c r="M211" s="9"/>
    </row>
    <row r="212" spans="1:13" ht="15" customHeight="1" x14ac:dyDescent="0.15">
      <c r="A212" s="1"/>
      <c r="B212" s="1"/>
      <c r="C212" s="1"/>
      <c r="D212" s="1"/>
      <c r="E212" s="1" t="s">
        <v>175</v>
      </c>
      <c r="F212" s="1"/>
      <c r="G212" s="1"/>
      <c r="H212" s="1"/>
      <c r="I212" s="1"/>
      <c r="J212" s="7"/>
      <c r="K212" s="8"/>
      <c r="L212" s="7"/>
      <c r="M212" s="9"/>
    </row>
    <row r="213" spans="1:13" ht="15" customHeight="1" x14ac:dyDescent="0.15">
      <c r="A213" s="1"/>
      <c r="B213" s="1"/>
      <c r="C213" s="1"/>
      <c r="D213" s="1"/>
      <c r="E213" s="1"/>
      <c r="F213" s="1" t="s">
        <v>176</v>
      </c>
      <c r="G213" s="1"/>
      <c r="H213" s="1"/>
      <c r="I213" s="1"/>
      <c r="J213" s="7"/>
      <c r="K213" s="8"/>
      <c r="L213" s="7"/>
      <c r="M213" s="9"/>
    </row>
    <row r="214" spans="1:13" ht="15" customHeight="1" x14ac:dyDescent="0.15">
      <c r="A214" s="1"/>
      <c r="B214" s="1"/>
      <c r="C214" s="1"/>
      <c r="D214" s="1"/>
      <c r="E214" s="1"/>
      <c r="F214" s="1"/>
      <c r="G214" s="1" t="s">
        <v>177</v>
      </c>
      <c r="H214" s="1"/>
      <c r="I214" s="1"/>
      <c r="J214" s="7"/>
      <c r="K214" s="8">
        <v>717</v>
      </c>
      <c r="L214" s="7"/>
      <c r="M214" s="26">
        <v>720</v>
      </c>
    </row>
    <row r="215" spans="1:13" ht="15" customHeight="1" x14ac:dyDescent="0.15">
      <c r="A215" s="1"/>
      <c r="B215" s="1"/>
      <c r="C215" s="1"/>
      <c r="D215" s="1"/>
      <c r="E215" s="1"/>
      <c r="F215" s="1"/>
      <c r="G215" s="1" t="s">
        <v>225</v>
      </c>
      <c r="H215" s="1"/>
      <c r="I215" s="1"/>
      <c r="J215" s="7"/>
      <c r="K215" s="8">
        <v>240</v>
      </c>
      <c r="L215" s="7"/>
      <c r="M215" s="26">
        <v>250</v>
      </c>
    </row>
    <row r="216" spans="1:13" ht="15" customHeight="1" x14ac:dyDescent="0.15">
      <c r="A216" s="1"/>
      <c r="B216" s="1"/>
      <c r="C216" s="1"/>
      <c r="D216" s="1"/>
      <c r="E216" s="1"/>
      <c r="F216" s="1"/>
      <c r="G216" s="1" t="s">
        <v>180</v>
      </c>
      <c r="H216" s="1"/>
      <c r="I216" s="1"/>
      <c r="J216" s="7"/>
      <c r="K216" s="8">
        <v>123.47</v>
      </c>
      <c r="L216" s="7"/>
      <c r="M216" s="26">
        <v>125</v>
      </c>
    </row>
    <row r="217" spans="1:13" ht="15" customHeight="1" x14ac:dyDescent="0.15">
      <c r="A217" s="1"/>
      <c r="B217" s="1"/>
      <c r="C217" s="1"/>
      <c r="D217" s="1"/>
      <c r="E217" s="1"/>
      <c r="F217" s="1"/>
      <c r="G217" s="1" t="s">
        <v>178</v>
      </c>
      <c r="H217" s="1"/>
      <c r="I217" s="1"/>
      <c r="J217" s="7"/>
      <c r="K217" s="8">
        <v>318.76</v>
      </c>
      <c r="L217" s="7"/>
      <c r="M217" s="26">
        <v>500</v>
      </c>
    </row>
    <row r="218" spans="1:13" ht="15" customHeight="1" x14ac:dyDescent="0.15">
      <c r="A218" s="1"/>
      <c r="B218" s="1"/>
      <c r="C218" s="1"/>
      <c r="D218" s="1"/>
      <c r="E218" s="1"/>
      <c r="F218" s="1"/>
      <c r="G218" s="1" t="s">
        <v>179</v>
      </c>
      <c r="H218" s="1"/>
      <c r="I218" s="1"/>
      <c r="J218" s="7"/>
      <c r="K218" s="8">
        <v>668</v>
      </c>
      <c r="L218" s="7"/>
      <c r="M218" s="26">
        <v>680</v>
      </c>
    </row>
    <row r="219" spans="1:13" ht="15" customHeight="1" x14ac:dyDescent="0.15">
      <c r="A219" s="1"/>
      <c r="B219" s="1"/>
      <c r="C219" s="1"/>
      <c r="D219" s="1"/>
      <c r="E219" s="1"/>
      <c r="F219" s="1"/>
      <c r="G219" s="1" t="s">
        <v>204</v>
      </c>
      <c r="H219" s="1"/>
      <c r="I219" s="1"/>
      <c r="J219" s="7"/>
      <c r="K219" s="8">
        <v>315</v>
      </c>
      <c r="L219" s="7"/>
      <c r="M219" s="26">
        <v>360</v>
      </c>
    </row>
    <row r="220" spans="1:13" ht="15" customHeight="1" thickBot="1" x14ac:dyDescent="0.2">
      <c r="A220" s="1"/>
      <c r="B220" s="1"/>
      <c r="C220" s="1"/>
      <c r="D220" s="1"/>
      <c r="E220" s="1"/>
      <c r="F220" s="1"/>
      <c r="G220" s="1" t="s">
        <v>205</v>
      </c>
      <c r="H220" s="1"/>
      <c r="I220" s="1"/>
      <c r="J220" s="7"/>
      <c r="K220" s="15">
        <v>119</v>
      </c>
      <c r="L220" s="7"/>
      <c r="M220" s="27">
        <v>120</v>
      </c>
    </row>
    <row r="221" spans="1:13" ht="15" customHeight="1" x14ac:dyDescent="0.15">
      <c r="A221" s="1"/>
      <c r="B221" s="1"/>
      <c r="C221" s="1"/>
      <c r="D221" s="1"/>
      <c r="E221" s="1"/>
      <c r="F221" s="1" t="s">
        <v>181</v>
      </c>
      <c r="G221" s="1"/>
      <c r="H221" s="1"/>
      <c r="I221" s="1"/>
      <c r="J221" s="7"/>
      <c r="K221" s="8">
        <f>SUM(K213:K220)</f>
        <v>2501.23</v>
      </c>
      <c r="L221" s="7"/>
      <c r="M221" s="9">
        <f>SUM(M213:M220)</f>
        <v>2755</v>
      </c>
    </row>
    <row r="222" spans="1:13" ht="15" customHeight="1" x14ac:dyDescent="0.15">
      <c r="A222" s="1"/>
      <c r="B222" s="1"/>
      <c r="C222" s="1"/>
      <c r="D222" s="1"/>
      <c r="E222" s="1"/>
      <c r="F222" s="1" t="s">
        <v>182</v>
      </c>
      <c r="G222" s="1"/>
      <c r="H222" s="1"/>
      <c r="I222" s="1"/>
      <c r="J222" s="7"/>
      <c r="K222" s="8"/>
      <c r="L222" s="7"/>
      <c r="M222" s="26"/>
    </row>
    <row r="223" spans="1:13" ht="15" customHeight="1" x14ac:dyDescent="0.15">
      <c r="A223" s="1"/>
      <c r="B223" s="1"/>
      <c r="C223" s="1"/>
      <c r="D223" s="1"/>
      <c r="E223" s="1"/>
      <c r="F223" s="1"/>
      <c r="G223" s="1" t="s">
        <v>183</v>
      </c>
      <c r="H223" s="1"/>
      <c r="I223" s="1"/>
      <c r="J223" s="7"/>
      <c r="K223" s="8">
        <v>3794.53</v>
      </c>
      <c r="L223" s="7"/>
      <c r="M223" s="26">
        <v>4000</v>
      </c>
    </row>
    <row r="224" spans="1:13" ht="15" customHeight="1" x14ac:dyDescent="0.15">
      <c r="A224" s="1"/>
      <c r="B224" s="1"/>
      <c r="C224" s="1"/>
      <c r="D224" s="1"/>
      <c r="E224" s="1"/>
      <c r="F224" s="1"/>
      <c r="G224" s="1" t="s">
        <v>122</v>
      </c>
      <c r="H224" s="1"/>
      <c r="I224" s="1"/>
      <c r="J224" s="7"/>
      <c r="K224" s="8">
        <v>407.01</v>
      </c>
      <c r="L224" s="7"/>
      <c r="M224" s="26">
        <v>400</v>
      </c>
    </row>
    <row r="225" spans="1:13" ht="15" customHeight="1" x14ac:dyDescent="0.15">
      <c r="A225" s="1"/>
      <c r="B225" s="1"/>
      <c r="C225" s="1"/>
      <c r="D225" s="1"/>
      <c r="E225" s="1"/>
      <c r="F225" s="1"/>
      <c r="G225" s="1" t="s">
        <v>206</v>
      </c>
      <c r="H225" s="1"/>
      <c r="I225" s="1"/>
      <c r="J225" s="7"/>
      <c r="K225" s="8">
        <v>2160.7600000000002</v>
      </c>
      <c r="L225" s="7"/>
      <c r="M225" s="26">
        <v>1500</v>
      </c>
    </row>
    <row r="226" spans="1:13" ht="15" customHeight="1" x14ac:dyDescent="0.15">
      <c r="A226" s="1"/>
      <c r="B226" s="1"/>
      <c r="C226" s="1"/>
      <c r="D226" s="1"/>
      <c r="E226" s="1"/>
      <c r="F226" s="1"/>
      <c r="G226" s="1" t="s">
        <v>221</v>
      </c>
      <c r="H226" s="1"/>
      <c r="I226" s="1"/>
      <c r="J226" s="7"/>
      <c r="K226" s="8">
        <v>195.1</v>
      </c>
      <c r="L226" s="7"/>
      <c r="M226" s="26">
        <v>200</v>
      </c>
    </row>
    <row r="227" spans="1:13" ht="15" customHeight="1" thickBot="1" x14ac:dyDescent="0.2">
      <c r="A227" s="1"/>
      <c r="B227" s="1"/>
      <c r="C227" s="1"/>
      <c r="D227" s="1"/>
      <c r="E227" s="1"/>
      <c r="F227" s="1"/>
      <c r="G227" s="1" t="s">
        <v>184</v>
      </c>
      <c r="H227" s="1"/>
      <c r="I227" s="1"/>
      <c r="J227" s="7"/>
      <c r="K227" s="15">
        <v>369.76</v>
      </c>
      <c r="L227" s="7"/>
      <c r="M227" s="27">
        <v>300</v>
      </c>
    </row>
    <row r="228" spans="1:13" ht="15" customHeight="1" x14ac:dyDescent="0.15">
      <c r="A228" s="1"/>
      <c r="B228" s="1"/>
      <c r="C228" s="1"/>
      <c r="D228" s="1"/>
      <c r="E228" s="1"/>
      <c r="F228" s="1" t="s">
        <v>185</v>
      </c>
      <c r="G228" s="1"/>
      <c r="H228" s="1"/>
      <c r="I228" s="1"/>
      <c r="J228" s="7"/>
      <c r="K228" s="8">
        <f>SUM(K222:K227)</f>
        <v>6927.1600000000008</v>
      </c>
      <c r="L228" s="7"/>
      <c r="M228" s="9">
        <f>SUM(M222:M227)</f>
        <v>6400</v>
      </c>
    </row>
    <row r="229" spans="1:13" ht="15" customHeight="1" x14ac:dyDescent="0.15">
      <c r="A229" s="1"/>
      <c r="B229" s="1"/>
      <c r="C229" s="1"/>
      <c r="D229" s="1"/>
      <c r="E229" s="1"/>
      <c r="F229" s="1" t="s">
        <v>186</v>
      </c>
      <c r="G229" s="1"/>
      <c r="H229" s="1"/>
      <c r="I229" s="1"/>
      <c r="J229" s="7"/>
      <c r="K229" s="8"/>
      <c r="L229" s="7"/>
      <c r="M229" s="26"/>
    </row>
    <row r="230" spans="1:13" ht="15" customHeight="1" x14ac:dyDescent="0.15">
      <c r="A230" s="1"/>
      <c r="B230" s="1"/>
      <c r="C230" s="1"/>
      <c r="D230" s="1"/>
      <c r="E230" s="1"/>
      <c r="F230" s="1"/>
      <c r="G230" s="1" t="s">
        <v>241</v>
      </c>
      <c r="H230" s="1"/>
      <c r="I230" s="1"/>
      <c r="J230" s="7"/>
      <c r="K230" s="8">
        <v>2597.09</v>
      </c>
      <c r="L230" s="7"/>
      <c r="M230" s="26">
        <v>2500</v>
      </c>
    </row>
    <row r="231" spans="1:13" ht="15" customHeight="1" x14ac:dyDescent="0.15">
      <c r="A231" s="1"/>
      <c r="B231" s="1"/>
      <c r="C231" s="1"/>
      <c r="D231" s="1"/>
      <c r="E231" s="1"/>
      <c r="F231" s="1"/>
      <c r="G231" s="1" t="s">
        <v>132</v>
      </c>
      <c r="H231" s="1"/>
      <c r="I231" s="1"/>
      <c r="J231" s="7"/>
      <c r="K231" s="8">
        <v>2227.58</v>
      </c>
      <c r="L231" s="7"/>
      <c r="M231" s="26">
        <v>1000</v>
      </c>
    </row>
    <row r="232" spans="1:13" ht="15" customHeight="1" thickBot="1" x14ac:dyDescent="0.2">
      <c r="A232" s="1"/>
      <c r="B232" s="1"/>
      <c r="C232" s="1"/>
      <c r="D232" s="1"/>
      <c r="E232" s="1"/>
      <c r="F232" s="1"/>
      <c r="G232" s="1" t="s">
        <v>133</v>
      </c>
      <c r="H232" s="1"/>
      <c r="I232" s="1"/>
      <c r="J232" s="7"/>
      <c r="K232" s="15">
        <v>5537.03</v>
      </c>
      <c r="L232" s="7"/>
      <c r="M232" s="27">
        <v>2100</v>
      </c>
    </row>
    <row r="233" spans="1:13" ht="15" customHeight="1" x14ac:dyDescent="0.15">
      <c r="A233" s="1"/>
      <c r="B233" s="1"/>
      <c r="C233" s="1"/>
      <c r="D233" s="1"/>
      <c r="E233" s="1"/>
      <c r="F233" s="1" t="s">
        <v>187</v>
      </c>
      <c r="G233" s="1"/>
      <c r="H233" s="1"/>
      <c r="I233" s="1"/>
      <c r="J233" s="7"/>
      <c r="K233" s="8">
        <f>SUM(K229:K232)</f>
        <v>10361.700000000001</v>
      </c>
      <c r="L233" s="7"/>
      <c r="M233" s="26">
        <f>SUM(M229:M232)</f>
        <v>5600</v>
      </c>
    </row>
    <row r="234" spans="1:13" ht="15" customHeight="1" x14ac:dyDescent="0.15">
      <c r="A234" s="1"/>
      <c r="B234" s="1"/>
      <c r="C234" s="1"/>
      <c r="D234" s="1"/>
      <c r="E234" s="1"/>
      <c r="F234" s="1" t="s">
        <v>188</v>
      </c>
      <c r="G234" s="1"/>
      <c r="H234" s="1"/>
      <c r="I234" s="1"/>
      <c r="J234" s="7"/>
      <c r="K234" s="8"/>
      <c r="L234" s="7"/>
      <c r="M234" s="26"/>
    </row>
    <row r="235" spans="1:13" ht="15" customHeight="1" x14ac:dyDescent="0.15">
      <c r="A235" s="1"/>
      <c r="B235" s="1"/>
      <c r="C235" s="1"/>
      <c r="D235" s="1"/>
      <c r="E235" s="1"/>
      <c r="F235" s="1"/>
      <c r="G235" s="1" t="s">
        <v>189</v>
      </c>
      <c r="H235" s="1"/>
      <c r="I235" s="1"/>
      <c r="J235" s="7"/>
      <c r="K235" s="8">
        <v>488.15</v>
      </c>
      <c r="L235" s="7"/>
      <c r="M235" s="26">
        <v>450</v>
      </c>
    </row>
    <row r="236" spans="1:13" ht="15" customHeight="1" x14ac:dyDescent="0.15">
      <c r="A236" s="1"/>
      <c r="B236" s="1"/>
      <c r="C236" s="1"/>
      <c r="D236" s="1"/>
      <c r="E236" s="1"/>
      <c r="F236" s="1"/>
      <c r="G236" s="1" t="s">
        <v>131</v>
      </c>
      <c r="H236" s="1"/>
      <c r="I236" s="1"/>
      <c r="J236" s="7"/>
      <c r="K236" s="8">
        <v>100</v>
      </c>
      <c r="L236" s="7"/>
      <c r="M236" s="26">
        <v>300</v>
      </c>
    </row>
    <row r="237" spans="1:13" ht="15" customHeight="1" x14ac:dyDescent="0.15">
      <c r="A237" s="1"/>
      <c r="B237" s="1"/>
      <c r="C237" s="1"/>
      <c r="D237" s="1"/>
      <c r="E237" s="1"/>
      <c r="F237" s="1"/>
      <c r="G237" s="1" t="s">
        <v>191</v>
      </c>
      <c r="H237" s="1"/>
      <c r="I237" s="1"/>
      <c r="J237" s="7"/>
      <c r="K237" s="8">
        <v>1442.83</v>
      </c>
      <c r="L237" s="7"/>
      <c r="M237" s="26">
        <v>800</v>
      </c>
    </row>
    <row r="238" spans="1:13" ht="15" customHeight="1" x14ac:dyDescent="0.15">
      <c r="A238" s="1"/>
      <c r="B238" s="1"/>
      <c r="C238" s="1"/>
      <c r="D238" s="1"/>
      <c r="E238" s="1"/>
      <c r="F238" s="1"/>
      <c r="G238" s="1" t="s">
        <v>192</v>
      </c>
      <c r="H238" s="1"/>
      <c r="I238" s="1"/>
      <c r="J238" s="7"/>
      <c r="K238" s="8">
        <v>1246.68</v>
      </c>
      <c r="L238" s="7"/>
      <c r="M238" s="26">
        <v>800</v>
      </c>
    </row>
    <row r="239" spans="1:13" ht="15" customHeight="1" thickBot="1" x14ac:dyDescent="0.2">
      <c r="A239" s="1"/>
      <c r="B239" s="1"/>
      <c r="C239" s="1"/>
      <c r="D239" s="1"/>
      <c r="E239" s="1"/>
      <c r="F239" s="1"/>
      <c r="G239" s="1" t="s">
        <v>190</v>
      </c>
      <c r="H239" s="1"/>
      <c r="I239" s="1"/>
      <c r="J239" s="7"/>
      <c r="K239" s="15">
        <v>650.85</v>
      </c>
      <c r="L239" s="7"/>
      <c r="M239" s="27">
        <v>1500</v>
      </c>
    </row>
    <row r="240" spans="1:13" ht="15" customHeight="1" thickBot="1" x14ac:dyDescent="0.2">
      <c r="A240" s="1"/>
      <c r="B240" s="1"/>
      <c r="C240" s="1"/>
      <c r="D240" s="1"/>
      <c r="E240" s="1"/>
      <c r="F240" s="1" t="s">
        <v>193</v>
      </c>
      <c r="G240" s="1"/>
      <c r="H240" s="1"/>
      <c r="I240" s="1"/>
      <c r="J240" s="7"/>
      <c r="K240" s="15">
        <f>SUM(K234:K239)</f>
        <v>3928.5099999999998</v>
      </c>
      <c r="L240" s="7"/>
      <c r="M240" s="27">
        <f>SUM(M234:M239)</f>
        <v>3850</v>
      </c>
    </row>
    <row r="241" spans="1:13" ht="15" customHeight="1" x14ac:dyDescent="0.15">
      <c r="A241" s="1"/>
      <c r="B241" s="1"/>
      <c r="C241" s="1"/>
      <c r="D241" s="1"/>
      <c r="E241" s="11" t="s">
        <v>239</v>
      </c>
      <c r="F241" s="11"/>
      <c r="G241" s="11"/>
      <c r="H241" s="11"/>
      <c r="I241" s="11"/>
      <c r="J241" s="12"/>
      <c r="K241" s="17">
        <f>K221+K228+K233+K240</f>
        <v>23718.600000000002</v>
      </c>
      <c r="L241" s="12"/>
      <c r="M241" s="28">
        <f>M221+M228+M233+M240</f>
        <v>18605</v>
      </c>
    </row>
    <row r="242" spans="1:13" ht="15" customHeight="1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7"/>
      <c r="K242" s="8"/>
      <c r="L242" s="7"/>
      <c r="M242" s="26"/>
    </row>
    <row r="243" spans="1:13" ht="15" customHeight="1" x14ac:dyDescent="0.15">
      <c r="A243" s="1"/>
      <c r="B243" s="1"/>
      <c r="C243" s="1"/>
      <c r="D243" s="1"/>
      <c r="E243" s="1" t="s">
        <v>134</v>
      </c>
      <c r="F243" s="1"/>
      <c r="G243" s="1"/>
      <c r="H243" s="1"/>
      <c r="I243" s="1"/>
      <c r="J243" s="7"/>
      <c r="K243" s="8"/>
      <c r="L243" s="7"/>
      <c r="M243" s="9"/>
    </row>
    <row r="244" spans="1:13" ht="15" customHeight="1" x14ac:dyDescent="0.15">
      <c r="A244" s="1"/>
      <c r="B244" s="1"/>
      <c r="C244" s="1"/>
      <c r="D244" s="1"/>
      <c r="E244" s="1"/>
      <c r="F244" s="1" t="s">
        <v>135</v>
      </c>
      <c r="G244" s="1"/>
      <c r="H244" s="1"/>
      <c r="I244" s="1"/>
      <c r="J244" s="7"/>
      <c r="K244" s="8"/>
      <c r="L244" s="7"/>
      <c r="M244" s="9"/>
    </row>
    <row r="245" spans="1:13" ht="15" customHeight="1" x14ac:dyDescent="0.15">
      <c r="A245" s="1"/>
      <c r="B245" s="1"/>
      <c r="C245" s="1"/>
      <c r="D245" s="1"/>
      <c r="E245" s="1"/>
      <c r="F245" s="1"/>
      <c r="G245" s="1" t="s">
        <v>136</v>
      </c>
      <c r="H245" s="1"/>
      <c r="I245" s="1"/>
      <c r="J245" s="7"/>
      <c r="K245" s="8">
        <v>928.1</v>
      </c>
      <c r="L245" s="7"/>
      <c r="M245" s="26">
        <v>1000</v>
      </c>
    </row>
    <row r="246" spans="1:13" ht="15" customHeight="1" x14ac:dyDescent="0.15">
      <c r="A246" s="1"/>
      <c r="B246" s="1"/>
      <c r="C246" s="1"/>
      <c r="D246" s="1"/>
      <c r="E246" s="1"/>
      <c r="F246" s="1"/>
      <c r="G246" s="21" t="s">
        <v>194</v>
      </c>
      <c r="H246" s="1"/>
      <c r="I246" s="1"/>
      <c r="J246" s="7"/>
      <c r="K246" s="8">
        <v>119.99</v>
      </c>
      <c r="L246" s="7"/>
      <c r="M246" s="26">
        <v>120</v>
      </c>
    </row>
    <row r="247" spans="1:13" ht="15" customHeight="1" x14ac:dyDescent="0.15">
      <c r="A247" s="1"/>
      <c r="B247" s="1"/>
      <c r="C247" s="1"/>
      <c r="D247" s="1"/>
      <c r="E247" s="1"/>
      <c r="F247" s="1"/>
      <c r="G247" s="1" t="s">
        <v>137</v>
      </c>
      <c r="H247" s="1"/>
      <c r="I247" s="1"/>
      <c r="J247" s="7"/>
      <c r="K247" s="8">
        <v>126.49</v>
      </c>
      <c r="L247" s="7"/>
      <c r="M247" s="26">
        <v>300</v>
      </c>
    </row>
    <row r="248" spans="1:13" ht="15" customHeight="1" x14ac:dyDescent="0.15">
      <c r="A248" s="1"/>
      <c r="B248" s="1"/>
      <c r="C248" s="1"/>
      <c r="D248" s="1"/>
      <c r="E248" s="1"/>
      <c r="F248" s="1"/>
      <c r="G248" s="21" t="s">
        <v>146</v>
      </c>
      <c r="H248" s="1"/>
      <c r="I248" s="1"/>
      <c r="J248" s="7"/>
      <c r="K248" s="8">
        <v>55.99</v>
      </c>
      <c r="L248" s="7"/>
      <c r="M248" s="26">
        <v>250</v>
      </c>
    </row>
    <row r="249" spans="1:13" ht="15" customHeight="1" x14ac:dyDescent="0.15">
      <c r="A249" s="1"/>
      <c r="B249" s="1"/>
      <c r="C249" s="1"/>
      <c r="D249" s="1"/>
      <c r="E249" s="1"/>
      <c r="F249" s="1"/>
      <c r="G249" s="1" t="s">
        <v>138</v>
      </c>
      <c r="H249" s="1"/>
      <c r="I249" s="1"/>
      <c r="J249" s="7"/>
      <c r="K249" s="8">
        <v>310.27999999999997</v>
      </c>
      <c r="L249" s="7"/>
      <c r="M249" s="26">
        <v>325</v>
      </c>
    </row>
    <row r="250" spans="1:13" ht="15" customHeight="1" x14ac:dyDescent="0.15">
      <c r="A250" s="1"/>
      <c r="B250" s="1"/>
      <c r="C250" s="1"/>
      <c r="D250" s="1"/>
      <c r="E250" s="1"/>
      <c r="F250" s="1"/>
      <c r="G250" s="1" t="s">
        <v>139</v>
      </c>
      <c r="H250" s="1"/>
      <c r="I250" s="1"/>
      <c r="J250" s="7"/>
      <c r="K250" s="8">
        <v>2012.71</v>
      </c>
      <c r="L250" s="7"/>
      <c r="M250" s="26">
        <v>1800</v>
      </c>
    </row>
    <row r="251" spans="1:13" ht="15" customHeight="1" x14ac:dyDescent="0.15">
      <c r="A251" s="1"/>
      <c r="B251" s="1"/>
      <c r="C251" s="1"/>
      <c r="D251" s="1"/>
      <c r="E251" s="1"/>
      <c r="F251" s="1"/>
      <c r="G251" s="1" t="s">
        <v>222</v>
      </c>
      <c r="H251" s="1"/>
      <c r="I251" s="1"/>
      <c r="J251" s="7"/>
      <c r="K251" s="8">
        <v>0</v>
      </c>
      <c r="L251" s="7"/>
      <c r="M251" s="26">
        <v>150</v>
      </c>
    </row>
    <row r="252" spans="1:13" ht="15" customHeight="1" x14ac:dyDescent="0.15">
      <c r="A252" s="1"/>
      <c r="B252" s="1"/>
      <c r="C252" s="1"/>
      <c r="D252" s="1"/>
      <c r="E252" s="1"/>
      <c r="F252" s="1"/>
      <c r="G252" s="1" t="s">
        <v>140</v>
      </c>
      <c r="H252" s="1"/>
      <c r="I252" s="1"/>
      <c r="J252" s="7"/>
      <c r="K252" s="8">
        <v>0</v>
      </c>
      <c r="L252" s="7"/>
      <c r="M252" s="26">
        <v>200</v>
      </c>
    </row>
    <row r="253" spans="1:13" ht="15" customHeight="1" x14ac:dyDescent="0.15">
      <c r="A253" s="1"/>
      <c r="B253" s="1"/>
      <c r="C253" s="1"/>
      <c r="D253" s="1"/>
      <c r="E253" s="1"/>
      <c r="F253" s="1"/>
      <c r="G253" s="1" t="s">
        <v>122</v>
      </c>
      <c r="H253" s="1"/>
      <c r="I253" s="1"/>
      <c r="J253" s="7"/>
      <c r="K253" s="8">
        <v>442.87</v>
      </c>
      <c r="L253" s="7"/>
      <c r="M253" s="26">
        <v>400</v>
      </c>
    </row>
    <row r="254" spans="1:13" ht="15" customHeight="1" x14ac:dyDescent="0.15">
      <c r="A254" s="1"/>
      <c r="B254" s="1"/>
      <c r="C254" s="1"/>
      <c r="D254" s="1"/>
      <c r="E254" s="1"/>
      <c r="F254" s="1"/>
      <c r="G254" s="1" t="s">
        <v>214</v>
      </c>
      <c r="H254" s="1"/>
      <c r="I254" s="1"/>
      <c r="J254" s="7"/>
      <c r="K254" s="8">
        <v>211.96</v>
      </c>
      <c r="L254" s="7"/>
      <c r="M254" s="26">
        <v>240</v>
      </c>
    </row>
    <row r="255" spans="1:13" ht="15" customHeight="1" x14ac:dyDescent="0.15">
      <c r="A255" s="1"/>
      <c r="B255" s="1"/>
      <c r="C255" s="1"/>
      <c r="D255" s="1"/>
      <c r="E255" s="1"/>
      <c r="F255" s="1"/>
      <c r="G255" s="21" t="s">
        <v>147</v>
      </c>
      <c r="H255" s="1"/>
      <c r="I255" s="1"/>
      <c r="J255" s="7"/>
      <c r="K255" s="8">
        <v>1059.99</v>
      </c>
      <c r="L255" s="7"/>
      <c r="M255" s="26">
        <v>800</v>
      </c>
    </row>
    <row r="256" spans="1:13" ht="15" customHeight="1" x14ac:dyDescent="0.15">
      <c r="A256" s="1"/>
      <c r="B256" s="1"/>
      <c r="C256" s="1"/>
      <c r="D256" s="1"/>
      <c r="E256" s="1"/>
      <c r="F256" s="1"/>
      <c r="G256" s="1" t="s">
        <v>212</v>
      </c>
      <c r="H256" s="1"/>
      <c r="I256" s="1"/>
      <c r="J256" s="7"/>
      <c r="K256" s="8">
        <v>1197.77</v>
      </c>
      <c r="L256" s="7"/>
      <c r="M256" s="26">
        <v>300</v>
      </c>
    </row>
    <row r="257" spans="1:13" ht="15" customHeight="1" x14ac:dyDescent="0.15">
      <c r="A257" s="1"/>
      <c r="B257" s="1"/>
      <c r="C257" s="1"/>
      <c r="D257" s="1"/>
      <c r="E257" s="1"/>
      <c r="F257" s="1"/>
      <c r="G257" s="1" t="s">
        <v>213</v>
      </c>
      <c r="H257" s="1"/>
      <c r="I257" s="1"/>
      <c r="J257" s="7"/>
      <c r="K257" s="8">
        <v>177.39</v>
      </c>
      <c r="L257" s="7"/>
      <c r="M257" s="26">
        <v>300</v>
      </c>
    </row>
    <row r="258" spans="1:13" ht="15" customHeight="1" x14ac:dyDescent="0.15">
      <c r="A258" s="1"/>
      <c r="B258" s="1"/>
      <c r="C258" s="1"/>
      <c r="D258" s="1"/>
      <c r="E258" s="1"/>
      <c r="F258" s="1"/>
      <c r="G258" s="1" t="s">
        <v>141</v>
      </c>
      <c r="H258" s="1"/>
      <c r="I258" s="1"/>
      <c r="J258" s="7"/>
      <c r="K258" s="8">
        <v>990.56</v>
      </c>
      <c r="L258" s="7"/>
      <c r="M258" s="26">
        <v>1200</v>
      </c>
    </row>
    <row r="259" spans="1:13" ht="15" customHeight="1" thickBot="1" x14ac:dyDescent="0.2">
      <c r="A259" s="1"/>
      <c r="B259" s="1"/>
      <c r="C259" s="1"/>
      <c r="D259" s="1"/>
      <c r="E259" s="1"/>
      <c r="F259" s="1"/>
      <c r="G259" s="1" t="s">
        <v>142</v>
      </c>
      <c r="H259" s="1"/>
      <c r="I259" s="1"/>
      <c r="J259" s="7"/>
      <c r="K259" s="15">
        <v>0</v>
      </c>
      <c r="L259" s="7"/>
      <c r="M259" s="27">
        <v>1800</v>
      </c>
    </row>
    <row r="260" spans="1:13" ht="15" customHeight="1" x14ac:dyDescent="0.15">
      <c r="A260" s="1"/>
      <c r="B260" s="1"/>
      <c r="C260" s="1"/>
      <c r="D260" s="1"/>
      <c r="E260" s="1"/>
      <c r="F260" s="1" t="s">
        <v>143</v>
      </c>
      <c r="G260" s="1"/>
      <c r="H260" s="1"/>
      <c r="I260" s="1"/>
      <c r="J260" s="7"/>
      <c r="K260" s="8">
        <f>ROUND(SUM(K244:K259),5)</f>
        <v>7634.1</v>
      </c>
      <c r="L260" s="7"/>
      <c r="M260" s="26">
        <f>ROUND(SUM(M244:M259),5)</f>
        <v>9185</v>
      </c>
    </row>
    <row r="261" spans="1:13" ht="15" customHeight="1" x14ac:dyDescent="0.15">
      <c r="A261" s="1"/>
      <c r="B261" s="1"/>
      <c r="C261" s="1"/>
      <c r="D261" s="1"/>
      <c r="E261" s="1"/>
      <c r="F261" s="1" t="s">
        <v>144</v>
      </c>
      <c r="G261" s="1"/>
      <c r="H261" s="1"/>
      <c r="I261" s="1"/>
      <c r="J261" s="7"/>
      <c r="K261" s="8"/>
      <c r="L261" s="7"/>
      <c r="M261" s="26"/>
    </row>
    <row r="262" spans="1:13" ht="15" customHeight="1" x14ac:dyDescent="0.15">
      <c r="A262" s="1"/>
      <c r="B262" s="1"/>
      <c r="C262" s="1"/>
      <c r="D262" s="1"/>
      <c r="E262" s="1"/>
      <c r="F262" s="1"/>
      <c r="G262" s="1" t="s">
        <v>145</v>
      </c>
      <c r="H262" s="1"/>
      <c r="I262" s="1"/>
      <c r="J262" s="7"/>
      <c r="K262" s="8">
        <v>2755.97</v>
      </c>
      <c r="L262" s="7"/>
      <c r="M262" s="26">
        <v>3000</v>
      </c>
    </row>
    <row r="263" spans="1:13" ht="15" customHeight="1" thickBot="1" x14ac:dyDescent="0.2">
      <c r="A263" s="1"/>
      <c r="B263" s="1"/>
      <c r="C263" s="1"/>
      <c r="D263" s="1"/>
      <c r="E263" s="1"/>
      <c r="F263" s="1"/>
      <c r="G263" s="21" t="s">
        <v>195</v>
      </c>
      <c r="H263" s="1"/>
      <c r="I263" s="1"/>
      <c r="J263" s="7"/>
      <c r="K263" s="15">
        <v>548.83000000000004</v>
      </c>
      <c r="L263" s="7"/>
      <c r="M263" s="27">
        <v>1000</v>
      </c>
    </row>
    <row r="264" spans="1:13" ht="15" customHeight="1" x14ac:dyDescent="0.15">
      <c r="A264" s="1"/>
      <c r="B264" s="1"/>
      <c r="C264" s="1"/>
      <c r="D264" s="1"/>
      <c r="E264" s="1"/>
      <c r="F264" s="1" t="s">
        <v>148</v>
      </c>
      <c r="G264" s="1"/>
      <c r="H264" s="1"/>
      <c r="I264" s="1"/>
      <c r="J264" s="7"/>
      <c r="K264" s="8">
        <f>ROUND(SUM(K261:K263),5)</f>
        <v>3304.8</v>
      </c>
      <c r="L264" s="7"/>
      <c r="M264" s="26">
        <f>ROUND(SUM(M261:M263),5)</f>
        <v>4000</v>
      </c>
    </row>
    <row r="265" spans="1:13" ht="15" customHeight="1" x14ac:dyDescent="0.15">
      <c r="A265" s="1"/>
      <c r="B265" s="1"/>
      <c r="C265" s="1"/>
      <c r="D265" s="1"/>
      <c r="E265" s="1"/>
      <c r="F265" s="1" t="s">
        <v>149</v>
      </c>
      <c r="G265" s="1"/>
      <c r="H265" s="1"/>
      <c r="I265" s="1"/>
      <c r="J265" s="7"/>
      <c r="K265" s="8"/>
      <c r="L265" s="7"/>
      <c r="M265" s="26"/>
    </row>
    <row r="266" spans="1:13" ht="15" customHeight="1" x14ac:dyDescent="0.15">
      <c r="A266" s="1"/>
      <c r="B266" s="1"/>
      <c r="C266" s="1"/>
      <c r="D266" s="1"/>
      <c r="E266" s="1"/>
      <c r="F266" s="1"/>
      <c r="G266" s="1" t="s">
        <v>145</v>
      </c>
      <c r="H266" s="1"/>
      <c r="I266" s="1"/>
      <c r="J266" s="7"/>
      <c r="K266" s="8">
        <v>2350.12</v>
      </c>
      <c r="L266" s="7"/>
      <c r="M266" s="26">
        <v>3000</v>
      </c>
    </row>
    <row r="267" spans="1:13" ht="15" customHeight="1" thickBot="1" x14ac:dyDescent="0.2">
      <c r="A267" s="1"/>
      <c r="B267" s="1"/>
      <c r="C267" s="1"/>
      <c r="D267" s="1"/>
      <c r="E267" s="1"/>
      <c r="F267" s="1"/>
      <c r="G267" s="21" t="s">
        <v>196</v>
      </c>
      <c r="H267" s="1"/>
      <c r="I267" s="1"/>
      <c r="J267" s="7"/>
      <c r="K267" s="15">
        <v>503.19</v>
      </c>
      <c r="L267" s="7"/>
      <c r="M267" s="27">
        <v>1000</v>
      </c>
    </row>
    <row r="268" spans="1:13" ht="15" customHeight="1" x14ac:dyDescent="0.15">
      <c r="A268" s="1"/>
      <c r="B268" s="1"/>
      <c r="C268" s="1"/>
      <c r="D268" s="1"/>
      <c r="E268" s="1"/>
      <c r="F268" s="1" t="s">
        <v>150</v>
      </c>
      <c r="G268" s="1"/>
      <c r="H268" s="1"/>
      <c r="I268" s="1"/>
      <c r="J268" s="7"/>
      <c r="K268" s="8">
        <f>ROUND(SUM(K265:K267),5)</f>
        <v>2853.31</v>
      </c>
      <c r="L268" s="7"/>
      <c r="M268" s="26">
        <f>ROUND(SUM(M265:M267),5)</f>
        <v>4000</v>
      </c>
    </row>
    <row r="269" spans="1:13" ht="15" customHeight="1" x14ac:dyDescent="0.15">
      <c r="A269" s="1"/>
      <c r="B269" s="1"/>
      <c r="C269" s="1"/>
      <c r="D269" s="1"/>
      <c r="E269" s="1"/>
      <c r="F269" s="1" t="s">
        <v>151</v>
      </c>
      <c r="G269" s="1"/>
      <c r="H269" s="1"/>
      <c r="I269" s="1"/>
      <c r="J269" s="7"/>
      <c r="K269" s="8"/>
      <c r="L269" s="7"/>
      <c r="M269" s="26"/>
    </row>
    <row r="270" spans="1:13" ht="15" customHeight="1" x14ac:dyDescent="0.15">
      <c r="A270" s="1"/>
      <c r="B270" s="1"/>
      <c r="C270" s="1"/>
      <c r="D270" s="1"/>
      <c r="E270" s="1"/>
      <c r="F270" s="1"/>
      <c r="G270" s="1" t="s">
        <v>145</v>
      </c>
      <c r="H270" s="1"/>
      <c r="I270" s="1"/>
      <c r="J270" s="7"/>
      <c r="K270" s="8">
        <v>0</v>
      </c>
      <c r="L270" s="7"/>
      <c r="M270" s="26">
        <v>600</v>
      </c>
    </row>
    <row r="271" spans="1:13" ht="15" customHeight="1" thickBot="1" x14ac:dyDescent="0.2">
      <c r="A271" s="1"/>
      <c r="B271" s="1"/>
      <c r="C271" s="1"/>
      <c r="D271" s="1"/>
      <c r="E271" s="1"/>
      <c r="F271" s="1"/>
      <c r="G271" s="1" t="s">
        <v>147</v>
      </c>
      <c r="H271" s="1"/>
      <c r="I271" s="1"/>
      <c r="J271" s="7"/>
      <c r="K271" s="8">
        <v>365.19</v>
      </c>
      <c r="L271" s="7"/>
      <c r="M271" s="26">
        <v>600</v>
      </c>
    </row>
    <row r="272" spans="1:13" ht="15" customHeight="1" thickBot="1" x14ac:dyDescent="0.2">
      <c r="A272" s="1"/>
      <c r="B272" s="1"/>
      <c r="C272" s="1"/>
      <c r="D272" s="1"/>
      <c r="E272" s="1"/>
      <c r="F272" s="1" t="s">
        <v>152</v>
      </c>
      <c r="G272" s="1"/>
      <c r="H272" s="1"/>
      <c r="I272" s="1"/>
      <c r="J272" s="7"/>
      <c r="K272" s="22">
        <f>ROUND(SUM(K269:K271),5)</f>
        <v>365.19</v>
      </c>
      <c r="L272" s="7"/>
      <c r="M272" s="29">
        <f>ROUND(SUM(M269:M271),5)</f>
        <v>1200</v>
      </c>
    </row>
    <row r="273" spans="1:13" ht="15" customHeight="1" x14ac:dyDescent="0.15">
      <c r="A273" s="1"/>
      <c r="B273" s="1"/>
      <c r="C273" s="1"/>
      <c r="D273" s="1"/>
      <c r="E273" s="11" t="s">
        <v>240</v>
      </c>
      <c r="F273" s="11"/>
      <c r="G273" s="11"/>
      <c r="H273" s="11"/>
      <c r="I273" s="11"/>
      <c r="J273" s="12"/>
      <c r="K273" s="30">
        <f>ROUND(K243+K260+K264+K268+K272,5)</f>
        <v>14157.4</v>
      </c>
      <c r="L273" s="12"/>
      <c r="M273" s="31">
        <f>ROUND(M243+M260+M264+M268+M272,5)</f>
        <v>18385</v>
      </c>
    </row>
    <row r="274" spans="1:13" ht="15" customHeight="1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7"/>
      <c r="K274" s="8"/>
      <c r="L274" s="7"/>
      <c r="M274" s="9"/>
    </row>
    <row r="275" spans="1:13" ht="15" customHeight="1" thickBot="1" x14ac:dyDescent="0.2">
      <c r="A275" s="1"/>
      <c r="B275" s="1"/>
      <c r="C275" s="1"/>
      <c r="D275" s="11" t="s">
        <v>226</v>
      </c>
      <c r="E275" s="11"/>
      <c r="F275" s="11"/>
      <c r="G275" s="11"/>
      <c r="H275" s="11"/>
      <c r="I275" s="11"/>
      <c r="J275" s="12"/>
      <c r="K275" s="32">
        <f>ROUND(K7+K39+K45+K62+K79+K102+K161+K174+K210+K241+K273,5)</f>
        <v>519616.79</v>
      </c>
      <c r="L275" s="12"/>
      <c r="M275" s="33">
        <f>ROUND(M7+M39+M45+M62+M79+M102+M161+M174+M210+M241+M273,5)</f>
        <v>549923</v>
      </c>
    </row>
    <row r="276" spans="1:13" ht="15" customHeight="1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7"/>
      <c r="K276" s="8"/>
      <c r="L276" s="7"/>
      <c r="M276" s="9"/>
    </row>
    <row r="277" spans="1:13" ht="15" customHeight="1" thickBot="1" x14ac:dyDescent="0.2">
      <c r="A277" s="1"/>
      <c r="B277" s="11" t="s">
        <v>227</v>
      </c>
      <c r="C277" s="11"/>
      <c r="D277" s="11"/>
      <c r="E277" s="11"/>
      <c r="F277" s="11"/>
      <c r="G277" s="11"/>
      <c r="H277" s="11"/>
      <c r="I277" s="11"/>
      <c r="J277" s="12"/>
      <c r="K277" s="34">
        <f>ROUND(K5-K275,5)</f>
        <v>2481.52</v>
      </c>
      <c r="L277" s="12"/>
      <c r="M277" s="34">
        <f>ROUND(M5-M275,5)</f>
        <v>0</v>
      </c>
    </row>
    <row r="278" spans="1:13" ht="15" customHeight="1" thickTop="1" x14ac:dyDescent="0.15"/>
  </sheetData>
  <printOptions horizontalCentered="1"/>
  <pageMargins left="0" right="0" top="0.75" bottom="0.25" header="0.1" footer="0.3"/>
  <pageSetup scale="67" fitToHeight="4" orientation="portrait" r:id="rId1"/>
  <headerFooter>
    <oddHeader>&amp;C&amp;"Arial Bold,Bold"&amp;12&amp;K000000 Harrisburg Christian Church
 2026 Budget</oddHeader>
    <oddFooter>&amp;R&amp;"Arial,Bold"&amp;8 Page &amp;P of &amp;N</oddFooter>
  </headerFooter>
  <rowBreaks count="4" manualBreakCount="4">
    <brk id="46" max="14" man="1"/>
    <brk id="103" max="14" man="1"/>
    <brk id="162" max="14" man="1"/>
    <brk id="21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Budget Worksheet</vt:lpstr>
      <vt:lpstr>'Budget Worksheet'!Print_Area</vt:lpstr>
      <vt:lpstr>'Budget Worksheet'!Print_Titles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hcc60</dc:creator>
  <cp:lastModifiedBy>Jeff Knox</cp:lastModifiedBy>
  <cp:lastPrinted>2026-01-07T22:50:37Z</cp:lastPrinted>
  <dcterms:created xsi:type="dcterms:W3CDTF">2021-11-17T20:12:55Z</dcterms:created>
  <dcterms:modified xsi:type="dcterms:W3CDTF">2026-01-10T20:42:05Z</dcterms:modified>
</cp:coreProperties>
</file>